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BRUT" sheetId="2" r:id="rId1"/>
    <sheet name="POULES  en NET" sheetId="4" r:id="rId2"/>
    <sheet name="Tableau Net" sheetId="8" r:id="rId3"/>
    <sheet name="POULES FEMININES" sheetId="3" r:id="rId4"/>
    <sheet name="Tableau Féminin" sheetId="7" r:id="rId5"/>
    <sheet name="SENIORS" sheetId="1" r:id="rId6"/>
    <sheet name="CARTE Score" sheetId="6" r:id="rId7"/>
    <sheet name="MAIL&amp;TEL" sheetId="5" r:id="rId8"/>
  </sheets>
  <calcPr calcId="125725"/>
</workbook>
</file>

<file path=xl/calcChain.xml><?xml version="1.0" encoding="utf-8"?>
<calcChain xmlns="http://schemas.openxmlformats.org/spreadsheetml/2006/main">
  <c r="J7" i="3"/>
  <c r="J37" i="4"/>
  <c r="J17" i="3"/>
  <c r="J18"/>
  <c r="J16"/>
  <c r="J13"/>
  <c r="J14"/>
  <c r="J12"/>
  <c r="J8"/>
  <c r="J9"/>
  <c r="J10"/>
  <c r="J43" i="4"/>
  <c r="J44"/>
  <c r="J45"/>
  <c r="J42"/>
  <c r="J38"/>
  <c r="J39"/>
  <c r="J40"/>
  <c r="J33"/>
  <c r="J34"/>
  <c r="J35"/>
  <c r="J32"/>
  <c r="J28"/>
  <c r="J29"/>
  <c r="J30"/>
  <c r="J27"/>
  <c r="J23"/>
  <c r="J24"/>
  <c r="J25"/>
  <c r="J22"/>
  <c r="J18"/>
  <c r="J19"/>
  <c r="J20"/>
  <c r="J17"/>
  <c r="J13"/>
  <c r="J14"/>
  <c r="J15"/>
  <c r="J12"/>
  <c r="J8"/>
  <c r="J9"/>
  <c r="J10"/>
  <c r="J7"/>
  <c r="AF16" i="6"/>
  <c r="AA16"/>
  <c r="AE16" s="1"/>
  <c r="D21" s="1"/>
  <c r="AI16"/>
  <c r="AD16"/>
  <c r="AJ16" l="1"/>
  <c r="D23" s="1"/>
  <c r="AA30"/>
  <c r="AD30"/>
  <c r="AF30"/>
  <c r="AI30"/>
  <c r="AA43"/>
  <c r="AD43"/>
  <c r="AE43" s="1"/>
  <c r="D48" s="1"/>
  <c r="AF43"/>
  <c r="AI43"/>
  <c r="AA57"/>
  <c r="AD57"/>
  <c r="AE57" s="1"/>
  <c r="AF57"/>
  <c r="AI57"/>
  <c r="AA71"/>
  <c r="AD71"/>
  <c r="AE71" s="1"/>
  <c r="AF71"/>
  <c r="AI71"/>
  <c r="AA84"/>
  <c r="AD84"/>
  <c r="AF84"/>
  <c r="AI84"/>
  <c r="AA97"/>
  <c r="AD97"/>
  <c r="AE97" s="1"/>
  <c r="D102" s="1"/>
  <c r="AF97"/>
  <c r="AI97"/>
  <c r="AB16" l="1"/>
  <c r="E22" s="1"/>
  <c r="V22" s="1"/>
  <c r="AE30"/>
  <c r="D35" s="1"/>
  <c r="AJ97"/>
  <c r="D104" s="1"/>
  <c r="AJ71"/>
  <c r="AG71" s="1"/>
  <c r="AJ57"/>
  <c r="AB57" s="1"/>
  <c r="E63" s="1"/>
  <c r="AJ43"/>
  <c r="D50" s="1"/>
  <c r="AJ30"/>
  <c r="D37" s="1"/>
  <c r="AJ84"/>
  <c r="D91" s="1"/>
  <c r="AE84"/>
  <c r="AB71"/>
  <c r="E77" s="1"/>
  <c r="D76"/>
  <c r="D78"/>
  <c r="D64"/>
  <c r="D62"/>
  <c r="AG97"/>
  <c r="AB97"/>
  <c r="E103" s="1"/>
  <c r="AG43"/>
  <c r="AB43"/>
  <c r="E49" s="1"/>
  <c r="X22" l="1"/>
  <c r="T22"/>
  <c r="P22"/>
  <c r="L22"/>
  <c r="Q22"/>
  <c r="H22"/>
  <c r="U22"/>
  <c r="M22"/>
  <c r="I22"/>
  <c r="R22"/>
  <c r="N22"/>
  <c r="J22"/>
  <c r="W22"/>
  <c r="S22"/>
  <c r="O22"/>
  <c r="K22"/>
  <c r="G22"/>
  <c r="AG30"/>
  <c r="AB30"/>
  <c r="E36" s="1"/>
  <c r="N36" s="1"/>
  <c r="AG57"/>
  <c r="AB84"/>
  <c r="E90" s="1"/>
  <c r="Q90" s="1"/>
  <c r="K63"/>
  <c r="O63"/>
  <c r="S63"/>
  <c r="W63"/>
  <c r="H63"/>
  <c r="L63"/>
  <c r="P63"/>
  <c r="T63"/>
  <c r="X63"/>
  <c r="I63"/>
  <c r="M63"/>
  <c r="Q63"/>
  <c r="U63"/>
  <c r="J63"/>
  <c r="N63"/>
  <c r="R63"/>
  <c r="V63"/>
  <c r="G103"/>
  <c r="H103"/>
  <c r="L103"/>
  <c r="P103"/>
  <c r="T103"/>
  <c r="X103"/>
  <c r="M103"/>
  <c r="U103"/>
  <c r="J103"/>
  <c r="N103"/>
  <c r="R103"/>
  <c r="V103"/>
  <c r="K103"/>
  <c r="O103"/>
  <c r="S103"/>
  <c r="W103"/>
  <c r="I103"/>
  <c r="Q103"/>
  <c r="G63"/>
  <c r="K49"/>
  <c r="O49"/>
  <c r="S49"/>
  <c r="W49"/>
  <c r="H49"/>
  <c r="L49"/>
  <c r="P49"/>
  <c r="T49"/>
  <c r="X49"/>
  <c r="I49"/>
  <c r="M49"/>
  <c r="Q49"/>
  <c r="U49"/>
  <c r="J49"/>
  <c r="N49"/>
  <c r="R49"/>
  <c r="V49"/>
  <c r="G49"/>
  <c r="I77"/>
  <c r="M77"/>
  <c r="Q77"/>
  <c r="U77"/>
  <c r="H77"/>
  <c r="N77"/>
  <c r="R77"/>
  <c r="V77"/>
  <c r="L77"/>
  <c r="P77"/>
  <c r="T77"/>
  <c r="X77"/>
  <c r="J77"/>
  <c r="G77"/>
  <c r="K77"/>
  <c r="O77"/>
  <c r="S77"/>
  <c r="W77"/>
  <c r="D89"/>
  <c r="AG84"/>
  <c r="S90"/>
  <c r="P90"/>
  <c r="P36" l="1"/>
  <c r="M36"/>
  <c r="R36"/>
  <c r="S36"/>
  <c r="U36"/>
  <c r="T36"/>
  <c r="W36"/>
  <c r="V36"/>
  <c r="Q36"/>
  <c r="G36"/>
  <c r="X36"/>
  <c r="H36"/>
  <c r="K36"/>
  <c r="J36"/>
  <c r="I36"/>
  <c r="L36"/>
  <c r="O36"/>
  <c r="N90"/>
  <c r="I90"/>
  <c r="L90"/>
  <c r="T90"/>
  <c r="U90"/>
  <c r="O90"/>
  <c r="J90"/>
  <c r="M90"/>
  <c r="H90"/>
  <c r="K90"/>
  <c r="V90"/>
  <c r="X90"/>
  <c r="W90"/>
  <c r="G90"/>
  <c r="R90"/>
</calcChain>
</file>

<file path=xl/sharedStrings.xml><?xml version="1.0" encoding="utf-8"?>
<sst xmlns="http://schemas.openxmlformats.org/spreadsheetml/2006/main" count="552" uniqueCount="312">
  <si>
    <t>VAINQUEURS</t>
  </si>
  <si>
    <t>FINALE</t>
  </si>
  <si>
    <t>1/2 FINALES</t>
  </si>
  <si>
    <t>TROPHEE SENIOR 2022 : 4 BMB</t>
  </si>
  <si>
    <t>VAINQUEUR</t>
  </si>
  <si>
    <t>1/4 FINALES</t>
  </si>
  <si>
    <t>CESTELE P.  9</t>
  </si>
  <si>
    <t>BARDAKOFF E. 13</t>
  </si>
  <si>
    <t>MONNET JJ. 14</t>
  </si>
  <si>
    <t>THOMASSON C. 14</t>
  </si>
  <si>
    <t>SALOUZE JF. 31</t>
  </si>
  <si>
    <t>PREVOT G. 24</t>
  </si>
  <si>
    <t>BULCOURT O. 16</t>
  </si>
  <si>
    <t>CREPIN M. 16</t>
  </si>
  <si>
    <t>PEZET P. 19</t>
  </si>
  <si>
    <t>VIGNOLA G. 18</t>
  </si>
  <si>
    <t>ebardakoff@orange.fr</t>
  </si>
  <si>
    <t>BARDAKOFF Eric</t>
  </si>
  <si>
    <t>06 59 19 09 42</t>
  </si>
  <si>
    <t>fa69130@gmail.com</t>
  </si>
  <si>
    <t>BIDOUX Fabrice</t>
  </si>
  <si>
    <t xml:space="preserve">06 60 58 31 22 </t>
  </si>
  <si>
    <t>blanc-gerard1@orange.fr</t>
  </si>
  <si>
    <t xml:space="preserve">BLANC Gérard </t>
  </si>
  <si>
    <t>06 08 42 18 37</t>
  </si>
  <si>
    <t>mimboo@hotmail.fr</t>
  </si>
  <si>
    <t>BOUVIER Mireille</t>
  </si>
  <si>
    <t>07 61 27 58 05</t>
  </si>
  <si>
    <t>obulcourt@yahoo.fr</t>
  </si>
  <si>
    <t>BULCOURT Olivier</t>
  </si>
  <si>
    <t>06 10 89 31 07</t>
  </si>
  <si>
    <t>CESTELE Philippe</t>
  </si>
  <si>
    <t>anne-Charlotte.chapelle@sanofi.com</t>
  </si>
  <si>
    <t>CHAPELLE Anne Charlotte</t>
  </si>
  <si>
    <t>06 32 97 81 69</t>
  </si>
  <si>
    <t>danielcordon@orange.fr</t>
  </si>
  <si>
    <t>CORDON Daniel</t>
  </si>
  <si>
    <t>06 75 45 45 40</t>
  </si>
  <si>
    <t>michel.crepin@mediacap.biz</t>
  </si>
  <si>
    <t>CREPIN Michel</t>
  </si>
  <si>
    <t>06 07 45 73 12</t>
  </si>
  <si>
    <t>p.grangeaud@outlook.fr</t>
  </si>
  <si>
    <t>GRANGEAUD Philippe</t>
  </si>
  <si>
    <t>06 88 80 11 11</t>
  </si>
  <si>
    <t>alain.hecker0454@orange.fr</t>
  </si>
  <si>
    <t>HECKER Alain</t>
  </si>
  <si>
    <t>06 35 90 54 38</t>
  </si>
  <si>
    <t>pascal.isnard@wanadoo.fr</t>
  </si>
  <si>
    <t>ISNARD Pascal</t>
  </si>
  <si>
    <t>06 80 34 49 72</t>
  </si>
  <si>
    <t>pl.klein46@gmail.com</t>
  </si>
  <si>
    <t>KLEIN Paulette</t>
  </si>
  <si>
    <t>manfred.mayer123@orange.fr</t>
  </si>
  <si>
    <t>MAYER Manfred</t>
  </si>
  <si>
    <t>06 82 42 24 13</t>
  </si>
  <si>
    <t>Gilles.Meilheurat@wanadoo.fr</t>
  </si>
  <si>
    <t>MEILHEURAT Gilles</t>
  </si>
  <si>
    <t>06 63 52 05 78</t>
  </si>
  <si>
    <t xml:space="preserve">jj.monnet@sfr.fr  </t>
  </si>
  <si>
    <t>06 12 34 19 77</t>
  </si>
  <si>
    <t>romain.navarro1@gmail.com</t>
  </si>
  <si>
    <t>NAVARRO Romain</t>
  </si>
  <si>
    <t>06 63 22 33 84</t>
  </si>
  <si>
    <t>catherine_noel@hotmail.fr</t>
  </si>
  <si>
    <t>NOEL Catherine</t>
  </si>
  <si>
    <t>06 87 53 16 59</t>
  </si>
  <si>
    <t>pezet.philippe@wanadoo.fr</t>
  </si>
  <si>
    <t>PEZET Philippe</t>
  </si>
  <si>
    <t>06 10 81 14 67</t>
  </si>
  <si>
    <t>g.poinsignon@orange.fr</t>
  </si>
  <si>
    <t>POINSIGNON Gerard</t>
  </si>
  <si>
    <t>06 07 77 62 16</t>
  </si>
  <si>
    <t>gregory.prevot@googlemail.com</t>
  </si>
  <si>
    <t>PREVOT Gregory</t>
  </si>
  <si>
    <t>06 52 74 49 69</t>
  </si>
  <si>
    <t>rolland-salouze@wanadoo.fr</t>
  </si>
  <si>
    <t>SALOUZE Jfrançois et Chantal ROLLAND</t>
  </si>
  <si>
    <t>06 84 59 52 77</t>
  </si>
  <si>
    <t>smcsevrain@aol.com</t>
  </si>
  <si>
    <t>SEVRAIN Serge</t>
  </si>
  <si>
    <t>06 81 91 23 52</t>
  </si>
  <si>
    <t>statiotis.eraclis@orange.fr</t>
  </si>
  <si>
    <t>STATIOTIS Eraclis</t>
  </si>
  <si>
    <t>06 73 02 79 46</t>
  </si>
  <si>
    <t>STEINBRECHER Remy</t>
  </si>
  <si>
    <t>06 37 87 78 61</t>
  </si>
  <si>
    <t>ctht2d@gmail.com</t>
  </si>
  <si>
    <t>THOMASSON Christophe</t>
  </si>
  <si>
    <t xml:space="preserve">07 80 42 26 77 </t>
  </si>
  <si>
    <t>gerard.vignola@free.fr</t>
  </si>
  <si>
    <t>VIGNOLA Gérard</t>
  </si>
  <si>
    <t>06 21 71 30 32</t>
  </si>
  <si>
    <t>svincent.conseil@gmail.com</t>
  </si>
  <si>
    <t>VINCENT Serge</t>
  </si>
  <si>
    <t>06 09 62 18 46</t>
  </si>
  <si>
    <t>ctourlonias@asler.com</t>
  </si>
  <si>
    <t>TOURLONIAS hristian</t>
  </si>
  <si>
    <t>06 62 83 27 12</t>
  </si>
  <si>
    <t>TROPHEE PGS 2022</t>
  </si>
  <si>
    <t>SCHIRRER Camille</t>
  </si>
  <si>
    <t>ROLLAND Chantal</t>
  </si>
  <si>
    <t>MONNET Jean Jacques</t>
  </si>
  <si>
    <t>DEBARGE Olivier</t>
  </si>
  <si>
    <t>BOURGIN Jacky</t>
  </si>
  <si>
    <t>LOYRION Christian</t>
  </si>
  <si>
    <t>LOYRION Sylvie</t>
  </si>
  <si>
    <t>NAVELLOU Isabelle</t>
  </si>
  <si>
    <t>NAVELLOU Jacques</t>
  </si>
  <si>
    <t>STATIOTIS Michele</t>
  </si>
  <si>
    <t>RENAUD Dominique</t>
  </si>
  <si>
    <t>DELATTRE Paul</t>
  </si>
  <si>
    <t>DUBREUIL Christian</t>
  </si>
  <si>
    <t>BLANC Frédéric</t>
  </si>
  <si>
    <t>VILLEMIN Véronique</t>
  </si>
  <si>
    <t>" on place la balle" (1 carte sans se rapprocher)</t>
  </si>
  <si>
    <t>pas de match partagé, poursuite en "mort soudaine" sans coups reçus</t>
  </si>
  <si>
    <t>H</t>
  </si>
  <si>
    <t>JOUEUR B</t>
  </si>
  <si>
    <t>coups reçus (3/4) - le hcp de jeu le + haut reçoit:</t>
  </si>
  <si>
    <t>JOUEUR A</t>
  </si>
  <si>
    <t>victoire</t>
  </si>
  <si>
    <t>trou</t>
  </si>
  <si>
    <t>LE +HAUT</t>
  </si>
  <si>
    <t xml:space="preserve">du jour </t>
  </si>
  <si>
    <t>départs D :rouge - H: jaune</t>
  </si>
  <si>
    <t>hcp</t>
  </si>
  <si>
    <t>rentrer D ou H</t>
  </si>
  <si>
    <t>hcp de jeu</t>
  </si>
  <si>
    <t xml:space="preserve"> ‘’NIVEAU’’ </t>
  </si>
  <si>
    <t>par</t>
  </si>
  <si>
    <t>Trophée PGS</t>
  </si>
  <si>
    <t>PAR</t>
  </si>
  <si>
    <t>SSS</t>
  </si>
  <si>
    <t>Slope rouge Dames</t>
  </si>
  <si>
    <t>Slope jaune Messieurs</t>
  </si>
  <si>
    <t>pas de match partagé, poursuite en "mort soudaine" … avec les coups reçus</t>
  </si>
  <si>
    <t>index</t>
  </si>
  <si>
    <t>BEAUJOLAIS</t>
  </si>
  <si>
    <t>MIONNAY</t>
  </si>
  <si>
    <t>Le CLOU</t>
  </si>
  <si>
    <t>La BRESSE</t>
  </si>
  <si>
    <t>MONTAPLAN</t>
  </si>
  <si>
    <t>GOUVERNEUR - BREUIL</t>
  </si>
  <si>
    <r>
      <t xml:space="preserve"> - ne pas oublier de rentre </t>
    </r>
    <r>
      <rPr>
        <b/>
        <sz val="10"/>
        <rFont val="Arial"/>
        <family val="2"/>
        <charset val="1"/>
      </rPr>
      <t>D ou H</t>
    </r>
    <r>
      <rPr>
        <sz val="10"/>
        <rFont val="Arial"/>
        <family val="2"/>
        <charset val="1"/>
      </rPr>
      <t xml:space="preserve"> (dame ou homme)        dans les cases</t>
    </r>
  </si>
  <si>
    <r>
      <t xml:space="preserve"> - si le calcul des coups reçus est &gt; 18 , l'idx le plus élevé recevra </t>
    </r>
    <r>
      <rPr>
        <b/>
        <u/>
        <sz val="10"/>
        <color indexed="10"/>
        <rFont val="Arial"/>
        <family val="2"/>
        <charset val="1"/>
      </rPr>
      <t xml:space="preserve">au MAXIMUM 18 coups </t>
    </r>
    <r>
      <rPr>
        <u/>
        <sz val="10"/>
        <rFont val="Arial"/>
        <family val="2"/>
        <charset val="1"/>
      </rPr>
      <t>-1 coup</t>
    </r>
    <r>
      <rPr>
        <sz val="10"/>
        <rFont val="Arial"/>
        <family val="2"/>
        <charset val="1"/>
      </rPr>
      <t xml:space="preserve"> par trou </t>
    </r>
  </si>
  <si>
    <t xml:space="preserve"> - c'est bien sûr le hcp jeu le plus élevé qui reçoit les coups (qui les déduits de son score trou par trou)</t>
  </si>
  <si>
    <r>
      <t>**</t>
    </r>
    <r>
      <rPr>
        <b/>
        <u/>
        <sz val="10"/>
        <color indexed="10"/>
        <rFont val="Arial"/>
        <family val="2"/>
        <charset val="1"/>
      </rPr>
      <t xml:space="preserve"> le niveau du jour bien sûr ,,!</t>
    </r>
  </si>
  <si>
    <t>INSCRIVEZ UNIQUEMENT :</t>
  </si>
  <si>
    <t>Choisir d'abord la carte correspondant AU GOLF/PARCOURS JOUE</t>
  </si>
  <si>
    <t>masquées: Z-AI</t>
  </si>
  <si>
    <r>
      <t xml:space="preserve"> IMPRIMER OU  TRANSCRIRE SUR LA</t>
    </r>
    <r>
      <rPr>
        <b/>
        <sz val="10"/>
        <rFont val="Arial"/>
        <family val="2"/>
        <charset val="1"/>
      </rPr>
      <t xml:space="preserve"> </t>
    </r>
    <r>
      <rPr>
        <b/>
        <u/>
        <sz val="10"/>
        <rFont val="Arial"/>
        <family val="2"/>
        <charset val="1"/>
      </rPr>
      <t>CARTE DU PARCOURS JOUE</t>
    </r>
  </si>
  <si>
    <t>ne pas modifier ce qui est surligné en VERT</t>
  </si>
  <si>
    <t>BLANC G. 17</t>
  </si>
  <si>
    <t>BIDOUX F. 17</t>
  </si>
  <si>
    <t>jacky.bourgin@hotmail.fr</t>
  </si>
  <si>
    <t>debargeof@gmail.com</t>
  </si>
  <si>
    <t>familledelattre@hotmail.fr</t>
  </si>
  <si>
    <t>christian.dubreuil1@orange.fr</t>
  </si>
  <si>
    <t>scloyrion@sfr.fr</t>
  </si>
  <si>
    <t>isabelle.navellou@orange.fr</t>
  </si>
  <si>
    <t>jacques.navellou@orange.fr</t>
  </si>
  <si>
    <t>dominique.renaudpery@gmail.com</t>
  </si>
  <si>
    <t>camille.schirrer@live.fr</t>
  </si>
  <si>
    <t>statiotis.eraclis@orange.f</t>
  </si>
  <si>
    <t>CORRENCON</t>
  </si>
  <si>
    <r>
      <t xml:space="preserve">Rappel: si le joueur n'a pas fait de </t>
    </r>
    <r>
      <rPr>
        <b/>
        <sz val="10"/>
        <color indexed="8"/>
        <rFont val="Arial"/>
        <family val="2"/>
        <charset val="1"/>
      </rPr>
      <t>compétition de classement depuis 2019, son index est ramené à 36 (pour les 36-54), 26 (pour les 26-36) et 18 (pour les 18-26)</t>
    </r>
  </si>
  <si>
    <t>TROPHEE BRUT 2022 : Match Play Direct</t>
  </si>
  <si>
    <r>
      <t xml:space="preserve"> vos Nom et « NIVEAU » ** :  l'index le + haut </t>
    </r>
    <r>
      <rPr>
        <b/>
        <u/>
        <sz val="12"/>
        <color indexed="10"/>
        <rFont val="Arial"/>
        <family val="2"/>
        <charset val="1"/>
      </rPr>
      <t>obligatoirement</t>
    </r>
    <r>
      <rPr>
        <b/>
        <sz val="12"/>
        <color indexed="10"/>
        <rFont val="Arial"/>
        <family val="2"/>
        <charset val="1"/>
      </rPr>
      <t xml:space="preserve"> dans la case du haut, donc en premier !</t>
    </r>
  </si>
  <si>
    <t xml:space="preserve">le hcp jeu et la  répartition des Coups Rendus SUR LES TROUS sont faits automatiquement par la moulinette </t>
  </si>
  <si>
    <t>fredblanc99@gmail.com</t>
  </si>
  <si>
    <t>06 85 71 40 38</t>
  </si>
  <si>
    <t>veromaru@hotmail.fr</t>
  </si>
  <si>
    <t>06 14 95 13 46</t>
  </si>
  <si>
    <t xml:space="preserve"> </t>
  </si>
  <si>
    <t>Total</t>
  </si>
  <si>
    <t>Score</t>
  </si>
  <si>
    <t>Points</t>
  </si>
  <si>
    <t>1 up</t>
  </si>
  <si>
    <t>POULE 1</t>
  </si>
  <si>
    <t>POULE 2</t>
  </si>
  <si>
    <t>POULE 3</t>
  </si>
  <si>
    <t>Match 1</t>
  </si>
  <si>
    <t>Match 2</t>
  </si>
  <si>
    <t>Match 3</t>
  </si>
  <si>
    <t>POULE 4</t>
  </si>
  <si>
    <t>POULE 5</t>
  </si>
  <si>
    <t>DEIDIER-CHAPELLE Anne-Charlotte   18</t>
  </si>
  <si>
    <t>NAVELLOU Isabelle   27</t>
  </si>
  <si>
    <t>LOYRION Sylvie    36</t>
  </si>
  <si>
    <t>STATIOTIS Michèle    36</t>
  </si>
  <si>
    <t>RENAUD Dominique     49</t>
  </si>
  <si>
    <t>10 &amp; 8</t>
  </si>
  <si>
    <t>2 &amp; 1</t>
  </si>
  <si>
    <t>3 &amp; 1</t>
  </si>
  <si>
    <t>4 &amp; 2</t>
  </si>
  <si>
    <t>3 &amp; 2</t>
  </si>
  <si>
    <t>5 &amp; 3</t>
  </si>
  <si>
    <t>4 &amp; 3</t>
  </si>
  <si>
    <t>8 &amp; 6</t>
  </si>
  <si>
    <t>7 &amp; 6</t>
  </si>
  <si>
    <t>9 &amp; 7</t>
  </si>
  <si>
    <t>8 &amp; 7</t>
  </si>
  <si>
    <t xml:space="preserve">9 &amp; 8 </t>
  </si>
  <si>
    <t xml:space="preserve">7 &amp; 5 </t>
  </si>
  <si>
    <t>6 &amp; 5</t>
  </si>
  <si>
    <t xml:space="preserve">6 &amp; 4 </t>
  </si>
  <si>
    <t>5 &amp; 4</t>
  </si>
  <si>
    <t>2 up</t>
  </si>
  <si>
    <t>Trou</t>
  </si>
  <si>
    <t xml:space="preserve">Match Gagné </t>
  </si>
  <si>
    <t>Pas de match partagé,  poursuite en "mort soudaine" sans coups reçus</t>
  </si>
  <si>
    <t>Play Off 1</t>
  </si>
  <si>
    <t>Play Off 2</t>
  </si>
  <si>
    <t>Play Off 4</t>
  </si>
  <si>
    <t>Play Off 3</t>
  </si>
  <si>
    <t>0,9 pts</t>
  </si>
  <si>
    <t>0,8 pts</t>
  </si>
  <si>
    <t>0,7 pts</t>
  </si>
  <si>
    <t xml:space="preserve">0,6 pts </t>
  </si>
  <si>
    <t>Match à jouer dans l'ordre que vous voulez</t>
  </si>
  <si>
    <t>La première de chaque poule sera retenue pour le tableau final ainsi que la meilleure quatrième (moyenne de son score sur 2 ou 3 matchs). En cas d'égalité un match play sera joué entre les 2 meilleures quatrièmes.</t>
  </si>
  <si>
    <t>Gagnante</t>
  </si>
  <si>
    <t>POULE 6</t>
  </si>
  <si>
    <t>POULE 7</t>
  </si>
  <si>
    <t>POULE 8</t>
  </si>
  <si>
    <t>Le premièr de chaque poule sera retenu pour le tableau final . En cas d'égalité, le vainqueur sera celui qui a remporté le match entre les joueurs à égalité.</t>
  </si>
  <si>
    <t>BLANC Frédéric   11</t>
  </si>
  <si>
    <t>BARDAKOFF Eric    13</t>
  </si>
  <si>
    <t>MONNET Jean-Jacques  14</t>
  </si>
  <si>
    <t xml:space="preserve">THOMASSON Christophe  14 </t>
  </si>
  <si>
    <t>BULCOURT Olivier  16</t>
  </si>
  <si>
    <t>BIDOUX Fabrice   17</t>
  </si>
  <si>
    <t>BLANC Gérard  17</t>
  </si>
  <si>
    <t>PREVOT Grégory 18</t>
  </si>
  <si>
    <t>VINCENT Serge   23</t>
  </si>
  <si>
    <t>BOUVIER Mireille    25</t>
  </si>
  <si>
    <t>NAVARRO Romain   26</t>
  </si>
  <si>
    <t>CORDON Daniel   27</t>
  </si>
  <si>
    <t>SEVRAIN Serge  27</t>
  </si>
  <si>
    <t>GRANGEAUD Philippe  31</t>
  </si>
  <si>
    <t>SALOUZE Jean-François  31</t>
  </si>
  <si>
    <t>NAVELLOU Jacques   32</t>
  </si>
  <si>
    <t xml:space="preserve">BOURGIN Jacky  36 </t>
  </si>
  <si>
    <t xml:space="preserve">TROPHEE NET 2022  : coups rendus                             </t>
  </si>
  <si>
    <t xml:space="preserve">TROPHEE NET 2022  : coups rendus                            </t>
  </si>
  <si>
    <t xml:space="preserve">TROPHEE FEMININ 2022 : coups rendus                            </t>
  </si>
  <si>
    <t>TROPHEE FEMININ 2022  : coups rendus</t>
  </si>
  <si>
    <t>Rappel: si le joueur n'a pas fait de compétition de classement depuis 2019, son index est ramené à 36 (pour les 36-54), 26 (pour les 26-36) et 18 (pour les 18-26)</t>
  </si>
  <si>
    <t>Rappel: si la joueuse n'a pas fait de compétition de classement depuis 2019, son index est ramené à 36 (pour les 36-54), 26 (pour les 26-36) et 18 (pour les 18-26)</t>
  </si>
  <si>
    <t>HECKER Alain 31</t>
  </si>
  <si>
    <t>DEBARGE Olivier   18</t>
  </si>
  <si>
    <t>VIGNOLA Gérard 18</t>
  </si>
  <si>
    <t>STATIOTIS Eraclis   22</t>
  </si>
  <si>
    <t>MAYER Manfred  28</t>
  </si>
  <si>
    <t>MEILHEURAT Gilles 28</t>
  </si>
  <si>
    <t>VILLEMIN Véronique   28</t>
  </si>
  <si>
    <t>ROLLAND Chantal   33</t>
  </si>
  <si>
    <t>ISNARD Pascal 36</t>
  </si>
  <si>
    <t>LOYRION Christian 36</t>
  </si>
  <si>
    <t>TOURLONIAS Christian  34</t>
  </si>
  <si>
    <t>STATIOTIS E. 22</t>
  </si>
  <si>
    <t>NAVARRO R. 25</t>
  </si>
  <si>
    <t>STEINBRECHER R. 14</t>
  </si>
  <si>
    <t>MAYER M. 28</t>
  </si>
  <si>
    <t>NOEL Catherine 30</t>
  </si>
  <si>
    <t>ROLLAND Chantal  33</t>
  </si>
  <si>
    <t>06 59 45 99 02</t>
  </si>
  <si>
    <r>
      <t>06 86 92 18 86</t>
    </r>
    <r>
      <rPr>
        <b/>
        <sz val="9"/>
        <color theme="1"/>
        <rFont val="Calibri"/>
        <family val="2"/>
        <scheme val="minor"/>
      </rPr>
      <t> </t>
    </r>
  </si>
  <si>
    <t>06 08 40 05 09</t>
  </si>
  <si>
    <t>06 72 91 97 24</t>
  </si>
  <si>
    <t>06 88 93 36 09</t>
  </si>
  <si>
    <t>KLEIN Paulette    25</t>
  </si>
  <si>
    <t>KLEIN Paulette   25</t>
  </si>
  <si>
    <t>remy.steinbrecher@orange.fr</t>
  </si>
  <si>
    <t>06 75 92 10 16</t>
  </si>
  <si>
    <t>philippe.cestele@gmail.com</t>
  </si>
  <si>
    <t>cloyrion@outlook.fr</t>
  </si>
  <si>
    <t>06 77 16 51 73</t>
  </si>
  <si>
    <t>0</t>
  </si>
  <si>
    <t>CESTELE P</t>
  </si>
  <si>
    <t>SCHIRRER Camille  36</t>
  </si>
  <si>
    <t>SCHIRRER Camille    36</t>
  </si>
  <si>
    <t xml:space="preserve">06 14 50 95 55 </t>
  </si>
  <si>
    <t>(CREPIN M. / BLANC G.)16,5</t>
  </si>
  <si>
    <t>(BOURGIN J. / VINCENT S)  29,5</t>
  </si>
  <si>
    <t>(STATIOS E. / GRANGEAUD P) 26,5</t>
  </si>
  <si>
    <t>(MONNET JJ. / SALOUZE JF)  22,5</t>
  </si>
  <si>
    <t>(VIGNOLA G. / SEVRAIN S.) 22,5</t>
  </si>
  <si>
    <t>(HECKER A. / POINSIGNON G) 25</t>
  </si>
  <si>
    <t>(MAYER M. / MEILHEURAT G) 28</t>
  </si>
  <si>
    <t>(DELATTRE P. / DUBREUIL C) 21</t>
  </si>
  <si>
    <t>BLANC G .17</t>
  </si>
  <si>
    <t>:</t>
  </si>
  <si>
    <t>Abs</t>
  </si>
  <si>
    <t>STEINBRECHER R.14</t>
  </si>
  <si>
    <t>THOMASSON Christophe 14</t>
  </si>
  <si>
    <t xml:space="preserve">NAVELLOU Isabelle  27 </t>
  </si>
  <si>
    <t>BARDAKOFF Eric  13</t>
  </si>
  <si>
    <t>06 17 91 27 25</t>
  </si>
  <si>
    <t>NAVELLOU Isabelle   29</t>
  </si>
  <si>
    <t>BOUVIER Mireille 25</t>
  </si>
  <si>
    <t>DEBARGE Olivier  18</t>
  </si>
  <si>
    <t>BLANC Gérard 17</t>
  </si>
  <si>
    <t>KLEIN Paulette  25</t>
  </si>
  <si>
    <t>(VIGNOLA G. / SEVRAIN S. ) 22,5</t>
  </si>
  <si>
    <t>STATIOTIS Eraclis 22</t>
  </si>
  <si>
    <t>VILLEMIN Véronique  28</t>
  </si>
  <si>
    <t>samedi 22 Octobre</t>
  </si>
  <si>
    <t>Vendredi 21 Octobre mais en l'absence de Véronique pour la finale</t>
  </si>
  <si>
    <t>KLEIN Paulette 25</t>
  </si>
  <si>
    <t>Ce sera Paulette quel que soit le résultat</t>
  </si>
  <si>
    <t xml:space="preserve">THOMASSON Christophe 14 </t>
  </si>
</sst>
</file>

<file path=xl/styles.xml><?xml version="1.0" encoding="utf-8"?>
<styleSheet xmlns="http://schemas.openxmlformats.org/spreadsheetml/2006/main">
  <numFmts count="5">
    <numFmt numFmtId="164" formatCode="d/m/yy"/>
    <numFmt numFmtId="165" formatCode="0.0"/>
    <numFmt numFmtId="166" formatCode="d\-mmm"/>
    <numFmt numFmtId="167" formatCode="dd/mm/yy"/>
    <numFmt numFmtId="168" formatCode="0#\ ##\ ##\ ##\ ##"/>
  </numFmts>
  <fonts count="9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2"/>
      <name val="Arial"/>
      <family val="2"/>
      <charset val="1"/>
    </font>
    <font>
      <b/>
      <i/>
      <sz val="12"/>
      <name val="Arial"/>
      <family val="2"/>
      <charset val="1"/>
    </font>
    <font>
      <b/>
      <sz val="10"/>
      <color indexed="10"/>
      <name val="Geneva"/>
      <family val="2"/>
      <charset val="1"/>
    </font>
    <font>
      <b/>
      <sz val="12"/>
      <name val="Arial"/>
      <family val="2"/>
      <charset val="1"/>
    </font>
    <font>
      <b/>
      <sz val="12"/>
      <color indexed="10"/>
      <name val="Geneva"/>
      <family val="2"/>
      <charset val="1"/>
    </font>
    <font>
      <b/>
      <i/>
      <sz val="12"/>
      <name val="Geneva"/>
      <family val="2"/>
      <charset val="1"/>
    </font>
    <font>
      <sz val="12"/>
      <color indexed="10"/>
      <name val="Arial"/>
      <family val="2"/>
      <charset val="1"/>
    </font>
    <font>
      <b/>
      <i/>
      <sz val="9"/>
      <color indexed="10"/>
      <name val="Arial"/>
      <family val="2"/>
      <charset val="1"/>
    </font>
    <font>
      <i/>
      <sz val="8"/>
      <color indexed="10"/>
      <name val="Arial"/>
      <family val="2"/>
      <charset val="1"/>
    </font>
    <font>
      <i/>
      <sz val="9"/>
      <color indexed="12"/>
      <name val="Arial"/>
      <family val="2"/>
      <charset val="1"/>
    </font>
    <font>
      <i/>
      <sz val="10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12"/>
      <color indexed="10"/>
      <name val="Arial"/>
      <family val="2"/>
      <charset val="1"/>
    </font>
    <font>
      <b/>
      <sz val="12"/>
      <color indexed="9"/>
      <name val="Arial"/>
      <family val="2"/>
      <charset val="1"/>
    </font>
    <font>
      <i/>
      <sz val="12"/>
      <color indexed="9"/>
      <name val="Arial"/>
      <family val="2"/>
      <charset val="1"/>
    </font>
    <font>
      <i/>
      <sz val="12"/>
      <name val="Arial"/>
      <family val="2"/>
      <charset val="1"/>
    </font>
    <font>
      <b/>
      <sz val="8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indexed="10"/>
      <name val="Genev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Geneva"/>
      <family val="2"/>
    </font>
    <font>
      <b/>
      <i/>
      <sz val="12"/>
      <name val="Geneva"/>
      <family val="2"/>
    </font>
    <font>
      <sz val="12"/>
      <color indexed="10"/>
      <name val="Arial"/>
      <family val="2"/>
    </font>
    <font>
      <b/>
      <i/>
      <sz val="9"/>
      <color indexed="10"/>
      <name val="Arial"/>
      <family val="2"/>
    </font>
    <font>
      <i/>
      <sz val="8"/>
      <color indexed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8"/>
      <name val="Arial"/>
      <family val="2"/>
    </font>
    <font>
      <sz val="11"/>
      <name val="Arial"/>
      <family val="2"/>
      <charset val="1"/>
    </font>
    <font>
      <b/>
      <i/>
      <sz val="10"/>
      <color indexed="10"/>
      <name val="Arial"/>
      <family val="2"/>
      <charset val="1"/>
    </font>
    <font>
      <b/>
      <sz val="11"/>
      <color indexed="8"/>
      <name val="Calibri"/>
      <family val="2"/>
      <charset val="1"/>
    </font>
    <font>
      <b/>
      <sz val="10"/>
      <color indexed="8"/>
      <name val="Arial"/>
      <family val="2"/>
      <charset val="1"/>
    </font>
    <font>
      <sz val="11"/>
      <color indexed="60"/>
      <name val="Calibri"/>
      <family val="2"/>
      <charset val="1"/>
    </font>
    <font>
      <b/>
      <u/>
      <sz val="10"/>
      <color indexed="10"/>
      <name val="Arial"/>
      <family val="2"/>
      <charset val="1"/>
    </font>
    <font>
      <u/>
      <sz val="10"/>
      <name val="Arial"/>
      <family val="2"/>
      <charset val="1"/>
    </font>
    <font>
      <b/>
      <sz val="11"/>
      <color indexed="12"/>
      <name val="Calibri"/>
      <family val="2"/>
      <charset val="1"/>
    </font>
    <font>
      <b/>
      <u/>
      <sz val="12"/>
      <color indexed="10"/>
      <name val="Arial"/>
      <family val="2"/>
      <charset val="1"/>
    </font>
    <font>
      <b/>
      <u/>
      <sz val="14"/>
      <color indexed="53"/>
      <name val="Arial"/>
      <family val="2"/>
      <charset val="1"/>
    </font>
    <font>
      <b/>
      <u/>
      <sz val="14"/>
      <color indexed="12"/>
      <name val="Arial"/>
      <family val="2"/>
      <charset val="1"/>
    </font>
    <font>
      <sz val="8"/>
      <name val="Arial"/>
      <family val="2"/>
      <charset val="1"/>
    </font>
    <font>
      <b/>
      <u/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indexed="10"/>
      <name val="Calibri"/>
      <family val="2"/>
    </font>
    <font>
      <b/>
      <sz val="8"/>
      <name val="Verdana"/>
      <family val="2"/>
    </font>
    <font>
      <b/>
      <sz val="11"/>
      <name val="Calibri"/>
      <family val="2"/>
    </font>
    <font>
      <b/>
      <sz val="28"/>
      <color theme="1"/>
      <name val="Calibri"/>
      <family val="2"/>
    </font>
    <font>
      <b/>
      <sz val="8"/>
      <color indexed="8"/>
      <name val="Verdana"/>
      <family val="2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9"/>
      <color indexed="10"/>
      <name val="Calibri"/>
      <family val="2"/>
    </font>
    <font>
      <b/>
      <sz val="12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0"/>
      <color rgb="FF00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27"/>
        <bgColor indexed="41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984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0625"/>
    </fill>
    <fill>
      <patternFill patternType="mediumGray">
        <bgColor theme="0" tint="-0.14993743705557422"/>
      </patternFill>
    </fill>
    <fill>
      <patternFill patternType="solid">
        <fgColor rgb="FFCCECFF"/>
        <bgColor indexed="64"/>
      </patternFill>
    </fill>
    <fill>
      <patternFill patternType="gray0625">
        <bgColor rgb="FFCCFFCC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6" fillId="0" borderId="0"/>
    <xf numFmtId="0" fontId="7" fillId="0" borderId="0"/>
    <xf numFmtId="0" fontId="6" fillId="0" borderId="0"/>
    <xf numFmtId="0" fontId="9" fillId="0" borderId="0"/>
    <xf numFmtId="0" fontId="64" fillId="0" borderId="0" applyNumberFormat="0" applyFill="0" applyBorder="0" applyAlignment="0" applyProtection="0"/>
    <xf numFmtId="0" fontId="67" fillId="0" borderId="57" applyNumberFormat="0" applyFill="0" applyAlignment="0" applyProtection="0"/>
    <xf numFmtId="0" fontId="68" fillId="0" borderId="58" applyNumberFormat="0" applyFill="0" applyAlignment="0" applyProtection="0"/>
    <xf numFmtId="0" fontId="69" fillId="0" borderId="59" applyNumberFormat="0" applyFill="0" applyAlignment="0" applyProtection="0"/>
    <xf numFmtId="0" fontId="69" fillId="0" borderId="0" applyNumberFormat="0" applyFill="0" applyBorder="0" applyAlignment="0" applyProtection="0"/>
    <xf numFmtId="0" fontId="70" fillId="19" borderId="0" applyNumberFormat="0" applyBorder="0" applyAlignment="0" applyProtection="0"/>
    <xf numFmtId="0" fontId="71" fillId="20" borderId="0" applyNumberFormat="0" applyBorder="0" applyAlignment="0" applyProtection="0"/>
    <xf numFmtId="0" fontId="72" fillId="21" borderId="0" applyNumberFormat="0" applyBorder="0" applyAlignment="0" applyProtection="0"/>
    <xf numFmtId="0" fontId="73" fillId="22" borderId="60" applyNumberFormat="0" applyAlignment="0" applyProtection="0"/>
    <xf numFmtId="0" fontId="74" fillId="23" borderId="61" applyNumberFormat="0" applyAlignment="0" applyProtection="0"/>
    <xf numFmtId="0" fontId="75" fillId="23" borderId="60" applyNumberFormat="0" applyAlignment="0" applyProtection="0"/>
    <xf numFmtId="0" fontId="76" fillId="0" borderId="62" applyNumberFormat="0" applyFill="0" applyAlignment="0" applyProtection="0"/>
    <xf numFmtId="0" fontId="77" fillId="24" borderId="63" applyNumberFormat="0" applyAlignment="0" applyProtection="0"/>
    <xf numFmtId="0" fontId="78" fillId="0" borderId="0" applyNumberFormat="0" applyFill="0" applyBorder="0" applyAlignment="0" applyProtection="0"/>
    <xf numFmtId="0" fontId="66" fillId="25" borderId="64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65" applyNumberFormat="0" applyFill="0" applyAlignment="0" applyProtection="0"/>
    <xf numFmtId="0" fontId="80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2" borderId="0" applyNumberFormat="0" applyBorder="0" applyAlignment="0" applyProtection="0"/>
    <xf numFmtId="0" fontId="80" fillId="33" borderId="0" applyNumberFormat="0" applyBorder="0" applyAlignment="0" applyProtection="0"/>
    <xf numFmtId="0" fontId="80" fillId="34" borderId="0" applyNumberFormat="0" applyBorder="0" applyAlignment="0" applyProtection="0"/>
    <xf numFmtId="0" fontId="66" fillId="35" borderId="0" applyNumberFormat="0" applyBorder="0" applyAlignment="0" applyProtection="0"/>
    <xf numFmtId="0" fontId="66" fillId="36" borderId="0" applyNumberFormat="0" applyBorder="0" applyAlignment="0" applyProtection="0"/>
    <xf numFmtId="0" fontId="80" fillId="37" borderId="0" applyNumberFormat="0" applyBorder="0" applyAlignment="0" applyProtection="0"/>
    <xf numFmtId="0" fontId="80" fillId="38" borderId="0" applyNumberFormat="0" applyBorder="0" applyAlignment="0" applyProtection="0"/>
    <xf numFmtId="0" fontId="66" fillId="39" borderId="0" applyNumberFormat="0" applyBorder="0" applyAlignment="0" applyProtection="0"/>
    <xf numFmtId="0" fontId="66" fillId="40" borderId="0" applyNumberFormat="0" applyBorder="0" applyAlignment="0" applyProtection="0"/>
    <xf numFmtId="0" fontId="80" fillId="41" borderId="0" applyNumberFormat="0" applyBorder="0" applyAlignment="0" applyProtection="0"/>
    <xf numFmtId="0" fontId="80" fillId="42" borderId="0" applyNumberFormat="0" applyBorder="0" applyAlignment="0" applyProtection="0"/>
    <xf numFmtId="0" fontId="66" fillId="43" borderId="0" applyNumberFormat="0" applyBorder="0" applyAlignment="0" applyProtection="0"/>
    <xf numFmtId="0" fontId="66" fillId="44" borderId="0" applyNumberFormat="0" applyBorder="0" applyAlignment="0" applyProtection="0"/>
    <xf numFmtId="0" fontId="80" fillId="45" borderId="0" applyNumberFormat="0" applyBorder="0" applyAlignment="0" applyProtection="0"/>
    <xf numFmtId="0" fontId="80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8" borderId="0" applyNumberFormat="0" applyBorder="0" applyAlignment="0" applyProtection="0"/>
    <xf numFmtId="0" fontId="80" fillId="49" borderId="0" applyNumberFormat="0" applyBorder="0" applyAlignment="0" applyProtection="0"/>
    <xf numFmtId="0" fontId="81" fillId="0" borderId="0" applyNumberFormat="0" applyFill="0" applyBorder="0" applyAlignment="0" applyProtection="0"/>
  </cellStyleXfs>
  <cellXfs count="4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6" fillId="0" borderId="0" xfId="1" applyFont="1"/>
    <xf numFmtId="0" fontId="9" fillId="7" borderId="0" xfId="4" applyFill="1" applyAlignment="1">
      <alignment vertical="center"/>
    </xf>
    <xf numFmtId="0" fontId="9" fillId="0" borderId="0" xfId="4" applyAlignment="1">
      <alignment vertical="center"/>
    </xf>
    <xf numFmtId="0" fontId="10" fillId="7" borderId="0" xfId="4" applyFont="1" applyFill="1" applyAlignment="1">
      <alignment vertical="center"/>
    </xf>
    <xf numFmtId="0" fontId="11" fillId="7" borderId="0" xfId="4" applyFont="1" applyFill="1" applyAlignment="1">
      <alignment vertical="center"/>
    </xf>
    <xf numFmtId="0" fontId="12" fillId="7" borderId="0" xfId="4" applyFont="1" applyFill="1" applyAlignment="1">
      <alignment horizontal="left" vertical="center"/>
    </xf>
    <xf numFmtId="0" fontId="13" fillId="7" borderId="0" xfId="4" applyFont="1" applyFill="1" applyAlignment="1">
      <alignment horizontal="left" vertical="center"/>
    </xf>
    <xf numFmtId="1" fontId="9" fillId="7" borderId="0" xfId="4" applyNumberFormat="1" applyFill="1" applyAlignment="1">
      <alignment vertical="center"/>
    </xf>
    <xf numFmtId="0" fontId="10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2" fillId="0" borderId="0" xfId="4" applyFont="1" applyAlignment="1">
      <alignment horizontal="left" vertical="center"/>
    </xf>
    <xf numFmtId="0" fontId="13" fillId="0" borderId="0" xfId="4" applyFont="1" applyAlignment="1">
      <alignment horizontal="left" vertical="center"/>
    </xf>
    <xf numFmtId="1" fontId="9" fillId="0" borderId="0" xfId="4" applyNumberFormat="1" applyAlignment="1">
      <alignment vertical="center"/>
    </xf>
    <xf numFmtId="0" fontId="14" fillId="0" borderId="0" xfId="4" applyFont="1" applyAlignment="1">
      <alignment horizontal="left" vertical="center"/>
    </xf>
    <xf numFmtId="0" fontId="11" fillId="0" borderId="7" xfId="4" applyFont="1" applyBorder="1" applyAlignment="1">
      <alignment vertical="center"/>
    </xf>
    <xf numFmtId="0" fontId="9" fillId="0" borderId="8" xfId="4" applyBorder="1" applyAlignment="1">
      <alignment horizontal="center" vertical="center"/>
    </xf>
    <xf numFmtId="0" fontId="9" fillId="0" borderId="9" xfId="4" applyBorder="1" applyAlignment="1">
      <alignment horizontal="center" vertical="center"/>
    </xf>
    <xf numFmtId="0" fontId="9" fillId="0" borderId="10" xfId="4" applyBorder="1" applyAlignment="1">
      <alignment horizontal="center" vertical="center"/>
    </xf>
    <xf numFmtId="164" fontId="15" fillId="0" borderId="7" xfId="4" applyNumberFormat="1" applyFont="1" applyBorder="1" applyAlignment="1">
      <alignment horizontal="center" vertical="center"/>
    </xf>
    <xf numFmtId="165" fontId="13" fillId="8" borderId="11" xfId="4" applyNumberFormat="1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7" xfId="4" applyFont="1" applyBorder="1" applyAlignment="1">
      <alignment horizontal="left" vertical="center"/>
    </xf>
    <xf numFmtId="1" fontId="17" fillId="0" borderId="7" xfId="4" applyNumberFormat="1" applyFont="1" applyBorder="1" applyAlignment="1">
      <alignment horizontal="center" vertical="center"/>
    </xf>
    <xf numFmtId="1" fontId="16" fillId="9" borderId="14" xfId="4" applyNumberFormat="1" applyFont="1" applyFill="1" applyBorder="1" applyAlignment="1">
      <alignment horizontal="center" vertical="center"/>
    </xf>
    <xf numFmtId="0" fontId="11" fillId="0" borderId="16" xfId="4" applyFont="1" applyBorder="1" applyAlignment="1">
      <alignment vertical="center"/>
    </xf>
    <xf numFmtId="165" fontId="16" fillId="9" borderId="11" xfId="4" applyNumberFormat="1" applyFont="1" applyFill="1" applyBorder="1" applyAlignment="1">
      <alignment horizontal="center" vertical="center"/>
    </xf>
    <xf numFmtId="0" fontId="19" fillId="0" borderId="17" xfId="4" applyFont="1" applyBorder="1" applyAlignment="1">
      <alignment vertical="center"/>
    </xf>
    <xf numFmtId="0" fontId="16" fillId="7" borderId="18" xfId="4" applyFont="1" applyFill="1" applyBorder="1" applyAlignment="1">
      <alignment horizontal="center" vertical="center"/>
    </xf>
    <xf numFmtId="0" fontId="22" fillId="0" borderId="0" xfId="4" applyFont="1" applyAlignment="1">
      <alignment vertical="center"/>
    </xf>
    <xf numFmtId="0" fontId="23" fillId="7" borderId="18" xfId="4" applyFont="1" applyFill="1" applyBorder="1" applyAlignment="1">
      <alignment horizontal="center" vertical="center"/>
    </xf>
    <xf numFmtId="0" fontId="26" fillId="7" borderId="0" xfId="4" applyFont="1" applyFill="1" applyAlignment="1">
      <alignment horizontal="center" vertical="center"/>
    </xf>
    <xf numFmtId="1" fontId="27" fillId="7" borderId="0" xfId="4" applyNumberFormat="1" applyFont="1" applyFill="1" applyAlignment="1">
      <alignment horizontal="left" vertical="center"/>
    </xf>
    <xf numFmtId="1" fontId="16" fillId="7" borderId="0" xfId="4" applyNumberFormat="1" applyFont="1" applyFill="1" applyAlignment="1">
      <alignment vertical="center"/>
    </xf>
    <xf numFmtId="0" fontId="28" fillId="0" borderId="0" xfId="4" applyFont="1" applyAlignment="1">
      <alignment horizontal="left" vertical="center"/>
    </xf>
    <xf numFmtId="165" fontId="29" fillId="9" borderId="12" xfId="4" applyNumberFormat="1" applyFont="1" applyFill="1" applyBorder="1" applyAlignment="1">
      <alignment horizontal="center" vertical="center"/>
    </xf>
    <xf numFmtId="165" fontId="13" fillId="9" borderId="12" xfId="4" applyNumberFormat="1" applyFont="1" applyFill="1" applyBorder="1" applyAlignment="1">
      <alignment horizontal="center" vertical="center"/>
    </xf>
    <xf numFmtId="1" fontId="16" fillId="9" borderId="12" xfId="4" applyNumberFormat="1" applyFont="1" applyFill="1" applyBorder="1" applyAlignment="1">
      <alignment horizontal="center" vertical="center"/>
    </xf>
    <xf numFmtId="1" fontId="13" fillId="9" borderId="19" xfId="4" applyNumberFormat="1" applyFont="1" applyFill="1" applyBorder="1" applyAlignment="1">
      <alignment horizontal="left" vertical="center"/>
    </xf>
    <xf numFmtId="165" fontId="29" fillId="9" borderId="20" xfId="4" applyNumberFormat="1" applyFont="1" applyFill="1" applyBorder="1" applyAlignment="1">
      <alignment horizontal="center" vertical="center"/>
    </xf>
    <xf numFmtId="4" fontId="16" fillId="9" borderId="12" xfId="4" applyNumberFormat="1" applyFont="1" applyFill="1" applyBorder="1" applyAlignment="1">
      <alignment horizontal="center" vertical="center"/>
    </xf>
    <xf numFmtId="165" fontId="16" fillId="0" borderId="0" xfId="4" applyNumberFormat="1" applyFont="1" applyAlignment="1">
      <alignment horizontal="center" vertical="center"/>
    </xf>
    <xf numFmtId="0" fontId="16" fillId="0" borderId="0" xfId="4" applyFont="1"/>
    <xf numFmtId="0" fontId="16" fillId="0" borderId="0" xfId="4" applyFont="1" applyAlignment="1">
      <alignment horizontal="right"/>
    </xf>
    <xf numFmtId="0" fontId="16" fillId="0" borderId="0" xfId="4" applyFont="1" applyAlignment="1">
      <alignment horizontal="center"/>
    </xf>
    <xf numFmtId="0" fontId="16" fillId="0" borderId="0" xfId="4" applyFont="1" applyAlignment="1">
      <alignment horizontal="left"/>
    </xf>
    <xf numFmtId="165" fontId="16" fillId="0" borderId="0" xfId="4" applyNumberFormat="1" applyFont="1"/>
    <xf numFmtId="0" fontId="13" fillId="0" borderId="0" xfId="4" applyFont="1" applyAlignment="1">
      <alignment horizontal="center"/>
    </xf>
    <xf numFmtId="0" fontId="13" fillId="0" borderId="0" xfId="4" applyFont="1" applyAlignment="1">
      <alignment horizontal="left"/>
    </xf>
    <xf numFmtId="0" fontId="16" fillId="12" borderId="0" xfId="4" applyFont="1" applyFill="1" applyAlignment="1">
      <alignment horizontal="right"/>
    </xf>
    <xf numFmtId="0" fontId="16" fillId="11" borderId="0" xfId="4" applyFont="1" applyFill="1" applyAlignment="1">
      <alignment horizontal="right"/>
    </xf>
    <xf numFmtId="0" fontId="30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2" fillId="0" borderId="0" xfId="4" applyFont="1" applyAlignment="1">
      <alignment horizontal="left" vertical="center"/>
    </xf>
    <xf numFmtId="0" fontId="33" fillId="0" borderId="0" xfId="4" applyFont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35" fillId="0" borderId="0" xfId="4" applyFont="1" applyAlignment="1">
      <alignment horizontal="left" vertical="center"/>
    </xf>
    <xf numFmtId="1" fontId="36" fillId="0" borderId="0" xfId="4" applyNumberFormat="1" applyFont="1" applyAlignment="1">
      <alignment horizontal="center" vertical="center"/>
    </xf>
    <xf numFmtId="0" fontId="31" fillId="0" borderId="7" xfId="4" applyFont="1" applyBorder="1" applyAlignment="1">
      <alignment vertical="center"/>
    </xf>
    <xf numFmtId="166" fontId="37" fillId="0" borderId="7" xfId="4" applyNumberFormat="1" applyFont="1" applyBorder="1" applyAlignment="1">
      <alignment horizontal="center" vertical="center"/>
    </xf>
    <xf numFmtId="165" fontId="38" fillId="8" borderId="11" xfId="4" applyNumberFormat="1" applyFont="1" applyFill="1" applyBorder="1" applyAlignment="1">
      <alignment horizontal="center" vertical="center"/>
    </xf>
    <xf numFmtId="0" fontId="38" fillId="0" borderId="0" xfId="4" applyFont="1" applyAlignment="1">
      <alignment vertical="center"/>
    </xf>
    <xf numFmtId="0" fontId="38" fillId="0" borderId="7" xfId="4" applyFont="1" applyBorder="1" applyAlignment="1">
      <alignment horizontal="left" vertical="center"/>
    </xf>
    <xf numFmtId="0" fontId="35" fillId="9" borderId="13" xfId="4" applyFont="1" applyFill="1" applyBorder="1" applyAlignment="1">
      <alignment horizontal="center" vertical="center"/>
    </xf>
    <xf numFmtId="1" fontId="40" fillId="0" borderId="7" xfId="4" applyNumberFormat="1" applyFont="1" applyBorder="1" applyAlignment="1">
      <alignment horizontal="center" vertical="center"/>
    </xf>
    <xf numFmtId="1" fontId="39" fillId="9" borderId="14" xfId="4" applyNumberFormat="1" applyFont="1" applyFill="1" applyBorder="1" applyAlignment="1">
      <alignment horizontal="center" vertical="center"/>
    </xf>
    <xf numFmtId="0" fontId="13" fillId="7" borderId="0" xfId="4" applyFont="1" applyFill="1" applyAlignment="1">
      <alignment vertical="center"/>
    </xf>
    <xf numFmtId="0" fontId="31" fillId="0" borderId="16" xfId="4" applyFont="1" applyBorder="1" applyAlignment="1">
      <alignment horizontal="center" vertical="center"/>
    </xf>
    <xf numFmtId="0" fontId="9" fillId="7" borderId="21" xfId="4" applyFill="1" applyBorder="1" applyAlignment="1">
      <alignment horizontal="center" vertical="center"/>
    </xf>
    <xf numFmtId="0" fontId="9" fillId="7" borderId="22" xfId="4" applyFill="1" applyBorder="1" applyAlignment="1">
      <alignment horizontal="center" vertical="center"/>
    </xf>
    <xf numFmtId="0" fontId="9" fillId="7" borderId="23" xfId="4" applyFill="1" applyBorder="1" applyAlignment="1">
      <alignment horizontal="center" vertical="center"/>
    </xf>
    <xf numFmtId="165" fontId="38" fillId="8" borderId="24" xfId="4" applyNumberFormat="1" applyFont="1" applyFill="1" applyBorder="1" applyAlignment="1">
      <alignment horizontal="center" vertical="center"/>
    </xf>
    <xf numFmtId="0" fontId="42" fillId="0" borderId="17" xfId="4" applyFont="1" applyBorder="1" applyAlignment="1">
      <alignment vertical="center"/>
    </xf>
    <xf numFmtId="0" fontId="45" fillId="7" borderId="18" xfId="4" applyFont="1" applyFill="1" applyBorder="1" applyAlignment="1">
      <alignment horizontal="center" vertical="center"/>
    </xf>
    <xf numFmtId="0" fontId="48" fillId="7" borderId="0" xfId="4" applyFont="1" applyFill="1" applyAlignment="1">
      <alignment horizontal="center" vertical="center"/>
    </xf>
    <xf numFmtId="1" fontId="49" fillId="7" borderId="0" xfId="4" applyNumberFormat="1" applyFont="1" applyFill="1" applyAlignment="1">
      <alignment horizontal="left" vertical="center"/>
    </xf>
    <xf numFmtId="1" fontId="39" fillId="7" borderId="0" xfId="4" applyNumberFormat="1" applyFont="1" applyFill="1" applyAlignment="1">
      <alignment vertical="center"/>
    </xf>
    <xf numFmtId="1" fontId="38" fillId="0" borderId="0" xfId="4" applyNumberFormat="1" applyFont="1" applyAlignment="1">
      <alignment horizontal="left" vertical="center"/>
    </xf>
    <xf numFmtId="1" fontId="50" fillId="0" borderId="0" xfId="4" applyNumberFormat="1" applyFont="1" applyAlignment="1">
      <alignment horizontal="center" vertical="center"/>
    </xf>
    <xf numFmtId="0" fontId="9" fillId="0" borderId="0" xfId="4"/>
    <xf numFmtId="165" fontId="36" fillId="9" borderId="12" xfId="4" applyNumberFormat="1" applyFont="1" applyFill="1" applyBorder="1" applyAlignment="1">
      <alignment horizontal="center" vertical="center"/>
    </xf>
    <xf numFmtId="165" fontId="38" fillId="9" borderId="12" xfId="4" applyNumberFormat="1" applyFont="1" applyFill="1" applyBorder="1" applyAlignment="1">
      <alignment horizontal="center" vertical="center"/>
    </xf>
    <xf numFmtId="1" fontId="39" fillId="9" borderId="12" xfId="4" applyNumberFormat="1" applyFont="1" applyFill="1" applyBorder="1" applyAlignment="1">
      <alignment horizontal="center" vertical="center"/>
    </xf>
    <xf numFmtId="1" fontId="38" fillId="9" borderId="19" xfId="4" applyNumberFormat="1" applyFont="1" applyFill="1" applyBorder="1" applyAlignment="1">
      <alignment horizontal="left" vertical="center"/>
    </xf>
    <xf numFmtId="165" fontId="36" fillId="9" borderId="20" xfId="4" applyNumberFormat="1" applyFont="1" applyFill="1" applyBorder="1" applyAlignment="1">
      <alignment horizontal="center" vertical="center"/>
    </xf>
    <xf numFmtId="165" fontId="36" fillId="0" borderId="0" xfId="4" applyNumberFormat="1" applyFont="1" applyAlignment="1">
      <alignment horizontal="center" vertical="center"/>
    </xf>
    <xf numFmtId="0" fontId="39" fillId="0" borderId="0" xfId="4" applyFont="1" applyProtection="1">
      <protection locked="0"/>
    </xf>
    <xf numFmtId="0" fontId="39" fillId="0" borderId="0" xfId="4" applyFont="1" applyAlignment="1">
      <alignment horizontal="right"/>
    </xf>
    <xf numFmtId="0" fontId="39" fillId="0" borderId="0" xfId="4" applyFont="1" applyAlignment="1">
      <alignment horizontal="center"/>
    </xf>
    <xf numFmtId="0" fontId="39" fillId="0" borderId="0" xfId="4" applyFont="1" applyAlignment="1">
      <alignment horizontal="left"/>
    </xf>
    <xf numFmtId="165" fontId="39" fillId="0" borderId="0" xfId="4" applyNumberFormat="1" applyFont="1"/>
    <xf numFmtId="0" fontId="38" fillId="0" borderId="0" xfId="4" applyFont="1" applyAlignment="1">
      <alignment horizontal="center"/>
    </xf>
    <xf numFmtId="0" fontId="38" fillId="0" borderId="0" xfId="4" applyFont="1" applyAlignment="1">
      <alignment horizontal="left"/>
    </xf>
    <xf numFmtId="165" fontId="39" fillId="0" borderId="0" xfId="4" applyNumberFormat="1" applyFont="1" applyProtection="1">
      <protection locked="0"/>
    </xf>
    <xf numFmtId="0" fontId="9" fillId="0" borderId="0" xfId="4" applyAlignment="1">
      <alignment wrapText="1"/>
    </xf>
    <xf numFmtId="0" fontId="39" fillId="12" borderId="0" xfId="4" applyFont="1" applyFill="1" applyAlignment="1">
      <alignment horizontal="right"/>
    </xf>
    <xf numFmtId="0" fontId="39" fillId="11" borderId="0" xfId="4" applyFont="1" applyFill="1" applyAlignment="1">
      <alignment horizontal="right"/>
    </xf>
    <xf numFmtId="0" fontId="51" fillId="0" borderId="0" xfId="4" applyFont="1"/>
    <xf numFmtId="0" fontId="13" fillId="0" borderId="0" xfId="4" applyFont="1"/>
    <xf numFmtId="0" fontId="16" fillId="0" borderId="0" xfId="4" applyFont="1" applyProtection="1">
      <protection locked="0"/>
    </xf>
    <xf numFmtId="165" fontId="16" fillId="0" borderId="0" xfId="4" applyNumberFormat="1" applyFont="1" applyProtection="1">
      <protection locked="0"/>
    </xf>
    <xf numFmtId="17" fontId="51" fillId="0" borderId="0" xfId="4" applyNumberFormat="1" applyFont="1"/>
    <xf numFmtId="165" fontId="29" fillId="0" borderId="0" xfId="4" applyNumberFormat="1" applyFont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52" fillId="0" borderId="9" xfId="4" applyFont="1" applyBorder="1" applyAlignment="1">
      <alignment horizontal="center" vertical="center"/>
    </xf>
    <xf numFmtId="0" fontId="52" fillId="0" borderId="10" xfId="4" applyFont="1" applyBorder="1" applyAlignment="1">
      <alignment horizontal="center" vertical="center"/>
    </xf>
    <xf numFmtId="166" fontId="15" fillId="0" borderId="7" xfId="4" applyNumberFormat="1" applyFont="1" applyBorder="1" applyAlignment="1">
      <alignment horizontal="center" vertical="center"/>
    </xf>
    <xf numFmtId="165" fontId="13" fillId="8" borderId="24" xfId="4" applyNumberFormat="1" applyFont="1" applyFill="1" applyBorder="1" applyAlignment="1">
      <alignment horizontal="center" vertical="center"/>
    </xf>
    <xf numFmtId="0" fontId="24" fillId="0" borderId="0" xfId="4" applyFont="1"/>
    <xf numFmtId="0" fontId="24" fillId="0" borderId="0" xfId="4" applyFont="1" applyAlignment="1">
      <alignment vertical="center"/>
    </xf>
    <xf numFmtId="0" fontId="53" fillId="0" borderId="0" xfId="4" applyFont="1" applyAlignment="1">
      <alignment horizontal="left"/>
    </xf>
    <xf numFmtId="0" fontId="9" fillId="8" borderId="0" xfId="4" applyFill="1"/>
    <xf numFmtId="0" fontId="9" fillId="8" borderId="0" xfId="4" applyFill="1" applyAlignment="1">
      <alignment horizontal="left"/>
    </xf>
    <xf numFmtId="0" fontId="9" fillId="0" borderId="0" xfId="4" applyAlignment="1">
      <alignment horizontal="left"/>
    </xf>
    <xf numFmtId="0" fontId="10" fillId="0" borderId="0" xfId="4" applyFont="1"/>
    <xf numFmtId="0" fontId="24" fillId="0" borderId="25" xfId="4" applyFont="1" applyBorder="1"/>
    <xf numFmtId="0" fontId="24" fillId="0" borderId="26" xfId="4" applyFont="1" applyBorder="1"/>
    <xf numFmtId="0" fontId="24" fillId="0" borderId="26" xfId="4" applyFont="1" applyBorder="1" applyAlignment="1">
      <alignment horizontal="left"/>
    </xf>
    <xf numFmtId="0" fontId="9" fillId="0" borderId="0" xfId="4" applyAlignment="1">
      <alignment horizontal="right"/>
    </xf>
    <xf numFmtId="0" fontId="9" fillId="7" borderId="28" xfId="4" applyFill="1" applyBorder="1" applyAlignment="1">
      <alignment vertical="center"/>
    </xf>
    <xf numFmtId="0" fontId="24" fillId="0" borderId="29" xfId="4" applyFont="1" applyBorder="1" applyAlignment="1">
      <alignment horizontal="center"/>
    </xf>
    <xf numFmtId="0" fontId="24" fillId="0" borderId="28" xfId="4" applyFont="1" applyBorder="1"/>
    <xf numFmtId="0" fontId="9" fillId="0" borderId="30" xfId="4" applyBorder="1"/>
    <xf numFmtId="0" fontId="9" fillId="0" borderId="31" xfId="4" applyBorder="1"/>
    <xf numFmtId="0" fontId="12" fillId="0" borderId="31" xfId="4" applyFont="1" applyBorder="1" applyAlignment="1">
      <alignment horizontal="left" vertical="center"/>
    </xf>
    <xf numFmtId="0" fontId="13" fillId="0" borderId="31" xfId="4" applyFont="1" applyBorder="1" applyAlignment="1">
      <alignment horizontal="left" vertical="center"/>
    </xf>
    <xf numFmtId="0" fontId="60" fillId="0" borderId="32" xfId="4" applyFont="1" applyBorder="1" applyAlignment="1">
      <alignment vertical="center"/>
    </xf>
    <xf numFmtId="0" fontId="61" fillId="0" borderId="0" xfId="4" applyFont="1" applyAlignment="1">
      <alignment vertical="center"/>
    </xf>
    <xf numFmtId="0" fontId="62" fillId="0" borderId="0" xfId="4" applyFont="1"/>
    <xf numFmtId="0" fontId="9" fillId="0" borderId="17" xfId="4" applyBorder="1"/>
    <xf numFmtId="0" fontId="9" fillId="0" borderId="33" xfId="4" applyBorder="1"/>
    <xf numFmtId="0" fontId="9" fillId="0" borderId="14" xfId="4" applyBorder="1" applyAlignment="1">
      <alignment vertical="center"/>
    </xf>
    <xf numFmtId="0" fontId="9" fillId="0" borderId="0" xfId="4" applyFill="1"/>
    <xf numFmtId="0" fontId="55" fillId="0" borderId="0" xfId="4" applyFont="1" applyFill="1"/>
    <xf numFmtId="0" fontId="9" fillId="15" borderId="34" xfId="4" applyFill="1" applyBorder="1"/>
    <xf numFmtId="0" fontId="9" fillId="15" borderId="35" xfId="4" applyFill="1" applyBorder="1"/>
    <xf numFmtId="0" fontId="9" fillId="16" borderId="0" xfId="4" applyFill="1"/>
    <xf numFmtId="0" fontId="9" fillId="17" borderId="0" xfId="4" applyFill="1"/>
    <xf numFmtId="15" fontId="24" fillId="9" borderId="5" xfId="4" applyNumberFormat="1" applyFont="1" applyFill="1" applyBorder="1" applyAlignment="1">
      <alignment horizontal="center" vertical="center"/>
    </xf>
    <xf numFmtId="1" fontId="20" fillId="9" borderId="6" xfId="4" applyNumberFormat="1" applyFont="1" applyFill="1" applyBorder="1" applyAlignment="1">
      <alignment horizontal="center" vertical="center"/>
    </xf>
    <xf numFmtId="15" fontId="24" fillId="7" borderId="36" xfId="4" applyNumberFormat="1" applyFont="1" applyFill="1" applyBorder="1" applyAlignment="1">
      <alignment horizontal="center" vertical="center"/>
    </xf>
    <xf numFmtId="1" fontId="21" fillId="0" borderId="37" xfId="4" applyNumberFormat="1" applyFont="1" applyBorder="1" applyAlignment="1">
      <alignment horizontal="center" vertical="center"/>
    </xf>
    <xf numFmtId="1" fontId="13" fillId="7" borderId="6" xfId="4" applyNumberFormat="1" applyFont="1" applyFill="1" applyBorder="1" applyAlignment="1">
      <alignment horizontal="left" vertical="center"/>
    </xf>
    <xf numFmtId="1" fontId="18" fillId="0" borderId="0" xfId="4" applyNumberFormat="1" applyFont="1" applyBorder="1" applyAlignment="1">
      <alignment horizontal="right" vertical="center"/>
    </xf>
    <xf numFmtId="165" fontId="16" fillId="9" borderId="39" xfId="4" applyNumberFormat="1" applyFont="1" applyFill="1" applyBorder="1" applyAlignment="1">
      <alignment horizontal="center" vertical="center"/>
    </xf>
    <xf numFmtId="165" fontId="16" fillId="9" borderId="24" xfId="4" applyNumberFormat="1" applyFont="1" applyFill="1" applyBorder="1" applyAlignment="1">
      <alignment horizontal="center" vertical="center"/>
    </xf>
    <xf numFmtId="1" fontId="16" fillId="0" borderId="2" xfId="4" applyNumberFormat="1" applyFont="1" applyBorder="1" applyAlignment="1">
      <alignment horizontal="center" vertical="center"/>
    </xf>
    <xf numFmtId="1" fontId="13" fillId="10" borderId="40" xfId="4" applyNumberFormat="1" applyFont="1" applyFill="1" applyBorder="1" applyAlignment="1">
      <alignment horizontal="center" vertical="center"/>
    </xf>
    <xf numFmtId="0" fontId="16" fillId="7" borderId="43" xfId="4" applyFont="1" applyFill="1" applyBorder="1" applyAlignment="1">
      <alignment horizontal="center" vertical="center"/>
    </xf>
    <xf numFmtId="0" fontId="23" fillId="7" borderId="43" xfId="4" applyFont="1" applyFill="1" applyBorder="1" applyAlignment="1">
      <alignment horizontal="center" vertical="center"/>
    </xf>
    <xf numFmtId="0" fontId="16" fillId="0" borderId="43" xfId="4" applyFont="1" applyBorder="1" applyAlignment="1">
      <alignment horizontal="center" vertical="center"/>
    </xf>
    <xf numFmtId="1" fontId="15" fillId="7" borderId="11" xfId="4" applyNumberFormat="1" applyFont="1" applyFill="1" applyBorder="1" applyAlignment="1">
      <alignment horizontal="center" vertical="center"/>
    </xf>
    <xf numFmtId="0" fontId="16" fillId="7" borderId="45" xfId="4" applyFont="1" applyFill="1" applyBorder="1" applyAlignment="1">
      <alignment horizontal="center" vertical="center"/>
    </xf>
    <xf numFmtId="0" fontId="16" fillId="7" borderId="46" xfId="4" applyFont="1" applyFill="1" applyBorder="1" applyAlignment="1">
      <alignment horizontal="center" vertical="center"/>
    </xf>
    <xf numFmtId="0" fontId="16" fillId="7" borderId="47" xfId="4" applyFont="1" applyFill="1" applyBorder="1" applyAlignment="1">
      <alignment horizontal="center" vertical="center"/>
    </xf>
    <xf numFmtId="0" fontId="23" fillId="7" borderId="48" xfId="4" applyFont="1" applyFill="1" applyBorder="1" applyAlignment="1">
      <alignment horizontal="center" vertical="center"/>
    </xf>
    <xf numFmtId="0" fontId="16" fillId="0" borderId="49" xfId="4" applyFont="1" applyBorder="1" applyAlignment="1">
      <alignment horizontal="center" vertical="center"/>
    </xf>
    <xf numFmtId="0" fontId="16" fillId="7" borderId="50" xfId="4" applyFont="1" applyFill="1" applyBorder="1" applyAlignment="1">
      <alignment horizontal="center" vertical="center"/>
    </xf>
    <xf numFmtId="0" fontId="16" fillId="7" borderId="51" xfId="4" applyFont="1" applyFill="1" applyBorder="1" applyAlignment="1">
      <alignment horizontal="center" vertical="center"/>
    </xf>
    <xf numFmtId="15" fontId="24" fillId="7" borderId="52" xfId="4" applyNumberFormat="1" applyFont="1" applyFill="1" applyBorder="1" applyAlignment="1">
      <alignment horizontal="center" vertical="center"/>
    </xf>
    <xf numFmtId="1" fontId="13" fillId="10" borderId="53" xfId="4" applyNumberFormat="1" applyFont="1" applyFill="1" applyBorder="1" applyAlignment="1">
      <alignment horizontal="center" vertical="center"/>
    </xf>
    <xf numFmtId="165" fontId="16" fillId="9" borderId="40" xfId="4" applyNumberFormat="1" applyFont="1" applyFill="1" applyBorder="1" applyAlignment="1">
      <alignment horizontal="center" vertical="center"/>
    </xf>
    <xf numFmtId="165" fontId="16" fillId="9" borderId="17" xfId="4" applyNumberFormat="1" applyFont="1" applyFill="1" applyBorder="1" applyAlignment="1">
      <alignment horizontal="center" vertical="center"/>
    </xf>
    <xf numFmtId="1" fontId="13" fillId="10" borderId="15" xfId="4" applyNumberFormat="1" applyFont="1" applyFill="1" applyBorder="1" applyAlignment="1">
      <alignment horizontal="center" vertical="center"/>
    </xf>
    <xf numFmtId="1" fontId="16" fillId="0" borderId="1" xfId="4" applyNumberFormat="1" applyFont="1" applyBorder="1" applyAlignment="1">
      <alignment horizontal="center" vertical="center"/>
    </xf>
    <xf numFmtId="1" fontId="13" fillId="10" borderId="4" xfId="4" applyNumberFormat="1" applyFont="1" applyFill="1" applyBorder="1" applyAlignment="1">
      <alignment horizontal="center" vertical="center"/>
    </xf>
    <xf numFmtId="1" fontId="13" fillId="10" borderId="54" xfId="4" applyNumberFormat="1" applyFont="1" applyFill="1" applyBorder="1" applyAlignment="1">
      <alignment horizontal="center" vertical="center"/>
    </xf>
    <xf numFmtId="1" fontId="13" fillId="7" borderId="55" xfId="4" applyNumberFormat="1" applyFont="1" applyFill="1" applyBorder="1" applyAlignment="1">
      <alignment horizontal="left" vertical="center"/>
    </xf>
    <xf numFmtId="1" fontId="21" fillId="0" borderId="56" xfId="4" applyNumberFormat="1" applyFont="1" applyBorder="1" applyAlignment="1">
      <alignment horizontal="center" vertical="center"/>
    </xf>
    <xf numFmtId="1" fontId="13" fillId="10" borderId="1" xfId="4" applyNumberFormat="1" applyFont="1" applyFill="1" applyBorder="1" applyAlignment="1">
      <alignment horizontal="center" vertical="center"/>
    </xf>
    <xf numFmtId="0" fontId="45" fillId="7" borderId="43" xfId="4" applyFont="1" applyFill="1" applyBorder="1" applyAlignment="1">
      <alignment horizontal="center" vertical="center"/>
    </xf>
    <xf numFmtId="1" fontId="37" fillId="7" borderId="11" xfId="4" applyNumberFormat="1" applyFont="1" applyFill="1" applyBorder="1" applyAlignment="1">
      <alignment horizontal="center" vertical="center"/>
    </xf>
    <xf numFmtId="15" fontId="46" fillId="9" borderId="5" xfId="4" applyNumberFormat="1" applyFont="1" applyFill="1" applyBorder="1" applyAlignment="1">
      <alignment horizontal="center" vertical="center"/>
    </xf>
    <xf numFmtId="1" fontId="43" fillId="9" borderId="6" xfId="4" applyNumberFormat="1" applyFont="1" applyFill="1" applyBorder="1" applyAlignment="1">
      <alignment horizontal="center" vertical="center"/>
    </xf>
    <xf numFmtId="15" fontId="46" fillId="7" borderId="52" xfId="4" applyNumberFormat="1" applyFont="1" applyFill="1" applyBorder="1" applyAlignment="1">
      <alignment horizontal="center" vertical="center"/>
    </xf>
    <xf numFmtId="165" fontId="39" fillId="9" borderId="24" xfId="4" applyNumberFormat="1" applyFont="1" applyFill="1" applyBorder="1" applyAlignment="1">
      <alignment horizontal="center" vertical="center"/>
    </xf>
    <xf numFmtId="1" fontId="38" fillId="7" borderId="55" xfId="4" applyNumberFormat="1" applyFont="1" applyFill="1" applyBorder="1" applyAlignment="1">
      <alignment horizontal="left" vertical="center"/>
    </xf>
    <xf numFmtId="1" fontId="44" fillId="0" borderId="56" xfId="4" applyNumberFormat="1" applyFont="1" applyBorder="1" applyAlignment="1">
      <alignment horizontal="center" vertical="center"/>
    </xf>
    <xf numFmtId="1" fontId="39" fillId="0" borderId="2" xfId="4" applyNumberFormat="1" applyFont="1" applyBorder="1" applyAlignment="1">
      <alignment horizontal="center" vertical="center"/>
    </xf>
    <xf numFmtId="165" fontId="39" fillId="13" borderId="17" xfId="4" applyNumberFormat="1" applyFont="1" applyFill="1" applyBorder="1" applyAlignment="1">
      <alignment horizontal="center" vertical="center"/>
    </xf>
    <xf numFmtId="1" fontId="41" fillId="0" borderId="0" xfId="4" applyNumberFormat="1" applyFont="1" applyBorder="1" applyAlignment="1">
      <alignment horizontal="right" vertical="center"/>
    </xf>
    <xf numFmtId="1" fontId="39" fillId="0" borderId="38" xfId="4" applyNumberFormat="1" applyFont="1" applyBorder="1" applyAlignment="1">
      <alignment horizontal="center" vertical="center"/>
    </xf>
    <xf numFmtId="165" fontId="38" fillId="5" borderId="40" xfId="4" applyNumberFormat="1" applyFont="1" applyFill="1" applyBorder="1" applyAlignment="1">
      <alignment horizontal="center" vertical="center"/>
    </xf>
    <xf numFmtId="165" fontId="38" fillId="5" borderId="39" xfId="4" applyNumberFormat="1" applyFont="1" applyFill="1" applyBorder="1" applyAlignment="1">
      <alignment horizontal="center" vertical="center"/>
    </xf>
    <xf numFmtId="0" fontId="39" fillId="7" borderId="45" xfId="4" applyFont="1" applyFill="1" applyBorder="1" applyAlignment="1">
      <alignment horizontal="center" vertical="center"/>
    </xf>
    <xf numFmtId="0" fontId="39" fillId="7" borderId="46" xfId="4" applyFont="1" applyFill="1" applyBorder="1" applyAlignment="1">
      <alignment horizontal="center" vertical="center"/>
    </xf>
    <xf numFmtId="0" fontId="39" fillId="7" borderId="47" xfId="4" applyFont="1" applyFill="1" applyBorder="1" applyAlignment="1">
      <alignment horizontal="center" vertical="center"/>
    </xf>
    <xf numFmtId="0" fontId="45" fillId="7" borderId="48" xfId="4" applyFont="1" applyFill="1" applyBorder="1" applyAlignment="1">
      <alignment horizontal="center" vertical="center"/>
    </xf>
    <xf numFmtId="0" fontId="39" fillId="0" borderId="49" xfId="4" applyFont="1" applyBorder="1" applyAlignment="1">
      <alignment horizontal="center" vertical="center"/>
    </xf>
    <xf numFmtId="0" fontId="39" fillId="7" borderId="50" xfId="4" applyFont="1" applyFill="1" applyBorder="1" applyAlignment="1">
      <alignment horizontal="center" vertical="center"/>
    </xf>
    <xf numFmtId="0" fontId="39" fillId="7" borderId="51" xfId="4" applyFont="1" applyFill="1" applyBorder="1" applyAlignment="1">
      <alignment horizontal="center" vertical="center"/>
    </xf>
    <xf numFmtId="0" fontId="65" fillId="0" borderId="0" xfId="5" applyFont="1"/>
    <xf numFmtId="0" fontId="14" fillId="15" borderId="13" xfId="4" applyFont="1" applyFill="1" applyBorder="1" applyAlignment="1">
      <alignment horizontal="center" vertical="center"/>
    </xf>
    <xf numFmtId="0" fontId="14" fillId="0" borderId="44" xfId="4" applyFont="1" applyFill="1" applyBorder="1" applyAlignment="1">
      <alignment horizontal="right" vertical="top"/>
    </xf>
    <xf numFmtId="0" fontId="14" fillId="0" borderId="13" xfId="4" applyFont="1" applyFill="1" applyBorder="1" applyAlignment="1">
      <alignment horizontal="right" vertical="top"/>
    </xf>
    <xf numFmtId="165" fontId="16" fillId="14" borderId="11" xfId="4" applyNumberFormat="1" applyFont="1" applyFill="1" applyBorder="1" applyAlignment="1">
      <alignment horizontal="center" vertical="center"/>
    </xf>
    <xf numFmtId="0" fontId="13" fillId="7" borderId="1" xfId="4" applyFont="1" applyFill="1" applyBorder="1" applyAlignment="1">
      <alignment horizontal="right" vertical="center"/>
    </xf>
    <xf numFmtId="0" fontId="13" fillId="7" borderId="6" xfId="4" applyFont="1" applyFill="1" applyBorder="1" applyAlignment="1">
      <alignment horizontal="right" vertical="center"/>
    </xf>
    <xf numFmtId="0" fontId="38" fillId="7" borderId="1" xfId="4" applyFont="1" applyFill="1" applyBorder="1" applyAlignment="1">
      <alignment horizontal="right" vertical="center"/>
    </xf>
    <xf numFmtId="1" fontId="18" fillId="0" borderId="15" xfId="4" applyNumberFormat="1" applyFont="1" applyFill="1" applyBorder="1" applyAlignment="1">
      <alignment horizontal="right" vertical="center"/>
    </xf>
    <xf numFmtId="1" fontId="41" fillId="0" borderId="15" xfId="4" applyNumberFormat="1" applyFont="1" applyFill="1" applyBorder="1" applyAlignment="1">
      <alignment horizontal="right" vertical="center"/>
    </xf>
    <xf numFmtId="1" fontId="18" fillId="0" borderId="0" xfId="4" applyNumberFormat="1" applyFont="1" applyFill="1" applyBorder="1" applyAlignment="1">
      <alignment horizontal="right" vertical="center"/>
    </xf>
    <xf numFmtId="1" fontId="25" fillId="11" borderId="1" xfId="4" applyNumberFormat="1" applyFont="1" applyFill="1" applyBorder="1" applyAlignment="1">
      <alignment horizontal="left" vertical="center"/>
    </xf>
    <xf numFmtId="1" fontId="25" fillId="11" borderId="1" xfId="4" applyNumberFormat="1" applyFont="1" applyFill="1" applyBorder="1" applyAlignment="1">
      <alignment horizontal="center" vertical="center"/>
    </xf>
    <xf numFmtId="1" fontId="47" fillId="11" borderId="1" xfId="4" applyNumberFormat="1" applyFont="1" applyFill="1" applyBorder="1" applyAlignment="1">
      <alignment horizontal="center" vertical="center"/>
    </xf>
    <xf numFmtId="0" fontId="9" fillId="0" borderId="0" xfId="4"/>
    <xf numFmtId="0" fontId="24" fillId="0" borderId="0" xfId="4" applyFont="1"/>
    <xf numFmtId="0" fontId="24" fillId="0" borderId="0" xfId="4" applyFont="1" applyAlignment="1">
      <alignment vertical="center"/>
    </xf>
    <xf numFmtId="0" fontId="19" fillId="0" borderId="0" xfId="4" applyFont="1" applyBorder="1" applyAlignment="1">
      <alignment vertical="center"/>
    </xf>
    <xf numFmtId="0" fontId="13" fillId="0" borderId="0" xfId="4" applyFont="1" applyAlignment="1" applyProtection="1">
      <alignment horizontal="left"/>
    </xf>
    <xf numFmtId="0" fontId="13" fillId="0" borderId="0" xfId="4" applyFont="1" applyAlignment="1" applyProtection="1">
      <alignment horizontal="center"/>
    </xf>
    <xf numFmtId="0" fontId="16" fillId="11" borderId="0" xfId="4" applyFont="1" applyFill="1" applyAlignment="1" applyProtection="1">
      <alignment horizontal="right"/>
    </xf>
    <xf numFmtId="165" fontId="16" fillId="0" borderId="0" xfId="4" applyNumberFormat="1" applyFont="1" applyProtection="1"/>
    <xf numFmtId="0" fontId="16" fillId="0" borderId="0" xfId="4" applyFont="1" applyAlignment="1" applyProtection="1">
      <alignment horizontal="left"/>
    </xf>
    <xf numFmtId="0" fontId="16" fillId="0" borderId="0" xfId="4" applyFont="1" applyAlignment="1" applyProtection="1">
      <alignment horizontal="center"/>
    </xf>
    <xf numFmtId="0" fontId="16" fillId="12" borderId="0" xfId="4" applyFont="1" applyFill="1" applyAlignment="1" applyProtection="1">
      <alignment horizontal="right"/>
    </xf>
    <xf numFmtId="0" fontId="16" fillId="0" borderId="0" xfId="4" applyFont="1" applyAlignment="1" applyProtection="1">
      <alignment horizontal="right"/>
    </xf>
    <xf numFmtId="1" fontId="13" fillId="9" borderId="19" xfId="4" applyNumberFormat="1" applyFont="1" applyFill="1" applyBorder="1" applyAlignment="1" applyProtection="1">
      <alignment horizontal="left" vertical="center"/>
    </xf>
    <xf numFmtId="4" fontId="16" fillId="9" borderId="12" xfId="4" applyNumberFormat="1" applyFont="1" applyFill="1" applyBorder="1" applyAlignment="1" applyProtection="1">
      <alignment horizontal="center" vertical="center"/>
    </xf>
    <xf numFmtId="1" fontId="16" fillId="9" borderId="12" xfId="4" applyNumberFormat="1" applyFont="1" applyFill="1" applyBorder="1" applyAlignment="1" applyProtection="1">
      <alignment horizontal="center" vertical="center"/>
    </xf>
    <xf numFmtId="165" fontId="13" fillId="9" borderId="12" xfId="4" applyNumberFormat="1" applyFont="1" applyFill="1" applyBorder="1" applyAlignment="1" applyProtection="1">
      <alignment horizontal="center" vertical="center"/>
    </xf>
    <xf numFmtId="165" fontId="29" fillId="9" borderId="12" xfId="4" applyNumberFormat="1" applyFont="1" applyFill="1" applyBorder="1" applyAlignment="1" applyProtection="1">
      <alignment horizontal="center" vertical="center"/>
    </xf>
    <xf numFmtId="0" fontId="16" fillId="0" borderId="0" xfId="4" applyFont="1" applyProtection="1">
      <protection locked="0"/>
    </xf>
    <xf numFmtId="165" fontId="16" fillId="0" borderId="0" xfId="4" applyNumberFormat="1" applyFont="1" applyAlignment="1" applyProtection="1">
      <alignment horizontal="center" vertical="center"/>
    </xf>
    <xf numFmtId="165" fontId="16" fillId="0" borderId="0" xfId="4" applyNumberFormat="1" applyFont="1" applyProtection="1">
      <protection locked="0"/>
    </xf>
    <xf numFmtId="0" fontId="9" fillId="0" borderId="0" xfId="4"/>
    <xf numFmtId="0" fontId="9" fillId="0" borderId="0" xfId="4" applyAlignment="1">
      <alignment vertical="center"/>
    </xf>
    <xf numFmtId="0" fontId="9" fillId="7" borderId="0" xfId="4" applyFill="1" applyAlignment="1">
      <alignment vertical="center"/>
    </xf>
    <xf numFmtId="0" fontId="25" fillId="0" borderId="29" xfId="4" applyFont="1" applyBorder="1" applyAlignment="1">
      <alignment horizontal="left"/>
    </xf>
    <xf numFmtId="0" fontId="58" fillId="0" borderId="27" xfId="4" applyFont="1" applyBorder="1" applyAlignment="1">
      <alignment horizontal="left" vertical="center"/>
    </xf>
    <xf numFmtId="165" fontId="29" fillId="9" borderId="20" xfId="4" applyNumberFormat="1" applyFont="1" applyFill="1" applyBorder="1" applyAlignment="1" applyProtection="1">
      <alignment horizontal="center" vertical="center"/>
    </xf>
    <xf numFmtId="0" fontId="11" fillId="0" borderId="0" xfId="4" applyFont="1" applyBorder="1" applyAlignment="1">
      <alignment vertical="center"/>
    </xf>
    <xf numFmtId="0" fontId="13" fillId="0" borderId="0" xfId="4" applyFont="1" applyAlignment="1">
      <alignment vertical="center"/>
    </xf>
    <xf numFmtId="0" fontId="13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31" fillId="0" borderId="0" xfId="4" applyFont="1" applyBorder="1" applyAlignment="1">
      <alignment horizontal="center" vertical="center"/>
    </xf>
    <xf numFmtId="0" fontId="38" fillId="0" borderId="0" xfId="4" applyFont="1" applyBorder="1" applyAlignment="1">
      <alignment horizontal="left" vertical="center"/>
    </xf>
    <xf numFmtId="0" fontId="31" fillId="0" borderId="0" xfId="4" applyFont="1" applyBorder="1" applyAlignment="1">
      <alignment vertical="center"/>
    </xf>
    <xf numFmtId="0" fontId="53" fillId="18" borderId="0" xfId="4" applyFont="1" applyFill="1" applyAlignment="1">
      <alignment horizontal="left"/>
    </xf>
    <xf numFmtId="0" fontId="9" fillId="18" borderId="0" xfId="4" applyFill="1"/>
    <xf numFmtId="0" fontId="24" fillId="18" borderId="0" xfId="4" applyFont="1" applyFill="1" applyAlignment="1">
      <alignment vertical="center"/>
    </xf>
    <xf numFmtId="0" fontId="24" fillId="18" borderId="0" xfId="4" applyFont="1" applyFill="1"/>
    <xf numFmtId="0" fontId="6" fillId="0" borderId="0" xfId="0" applyNumberFormat="1" applyFont="1" applyFill="1" applyBorder="1" applyAlignment="1" applyProtection="1"/>
    <xf numFmtId="165" fontId="6" fillId="0" borderId="0" xfId="0" applyNumberFormat="1" applyFont="1" applyFill="1" applyBorder="1" applyAlignment="1" applyProtection="1">
      <alignment horizontal="center"/>
    </xf>
    <xf numFmtId="167" fontId="82" fillId="0" borderId="0" xfId="0" applyNumberFormat="1" applyFont="1" applyFill="1" applyBorder="1" applyAlignment="1" applyProtection="1"/>
    <xf numFmtId="0" fontId="8" fillId="0" borderId="0" xfId="1" applyFont="1" applyFill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66" xfId="0" applyNumberFormat="1" applyFont="1" applyFill="1" applyBorder="1" applyAlignment="1" applyProtection="1">
      <alignment horizontal="center" vertical="center"/>
    </xf>
    <xf numFmtId="0" fontId="83" fillId="0" borderId="68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6" fillId="0" borderId="90" xfId="0" applyNumberFormat="1" applyFont="1" applyFill="1" applyBorder="1" applyAlignment="1" applyProtection="1">
      <alignment horizontal="center"/>
    </xf>
    <xf numFmtId="0" fontId="6" fillId="0" borderId="79" xfId="0" applyNumberFormat="1" applyFont="1" applyFill="1" applyBorder="1" applyAlignment="1" applyProtection="1">
      <alignment horizontal="center"/>
    </xf>
    <xf numFmtId="0" fontId="6" fillId="0" borderId="8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0" fillId="0" borderId="77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5" fillId="0" borderId="0" xfId="0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94" fillId="0" borderId="0" xfId="0" applyFont="1" applyFill="1" applyAlignment="1">
      <alignment horizontal="center"/>
    </xf>
    <xf numFmtId="168" fontId="95" fillId="0" borderId="0" xfId="0" applyNumberFormat="1" applyFont="1" applyFill="1" applyAlignment="1">
      <alignment horizontal="center"/>
    </xf>
    <xf numFmtId="0" fontId="92" fillId="0" borderId="0" xfId="0" applyFont="1" applyFill="1" applyAlignment="1">
      <alignment horizontal="center"/>
    </xf>
    <xf numFmtId="168" fontId="31" fillId="0" borderId="0" xfId="0" applyNumberFormat="1" applyFont="1" applyFill="1" applyBorder="1" applyAlignment="1">
      <alignment horizontal="center"/>
    </xf>
    <xf numFmtId="168" fontId="31" fillId="0" borderId="0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8" fillId="0" borderId="78" xfId="0" applyNumberFormat="1" applyFont="1" applyFill="1" applyBorder="1" applyAlignment="1" applyProtection="1">
      <alignment horizontal="center" vertical="center"/>
    </xf>
    <xf numFmtId="2" fontId="6" fillId="51" borderId="66" xfId="0" applyNumberFormat="1" applyFont="1" applyFill="1" applyBorder="1" applyAlignment="1" applyProtection="1">
      <alignment horizontal="left" vertical="center"/>
    </xf>
    <xf numFmtId="2" fontId="8" fillId="52" borderId="68" xfId="0" applyNumberFormat="1" applyFont="1" applyFill="1" applyBorder="1" applyAlignment="1" applyProtection="1">
      <alignment horizontal="left" vertical="center"/>
    </xf>
    <xf numFmtId="2" fontId="6" fillId="52" borderId="68" xfId="0" applyNumberFormat="1" applyFont="1" applyFill="1" applyBorder="1" applyAlignment="1" applyProtection="1">
      <alignment horizontal="left" vertical="center"/>
    </xf>
    <xf numFmtId="2" fontId="88" fillId="52" borderId="68" xfId="0" applyNumberFormat="1" applyFont="1" applyFill="1" applyBorder="1" applyAlignment="1" applyProtection="1">
      <alignment horizontal="left" vertical="center"/>
    </xf>
    <xf numFmtId="2" fontId="6" fillId="51" borderId="69" xfId="0" applyNumberFormat="1" applyFont="1" applyFill="1" applyBorder="1" applyAlignment="1" applyProtection="1">
      <alignment horizontal="left" vertical="center"/>
    </xf>
    <xf numFmtId="2" fontId="6" fillId="52" borderId="70" xfId="0" applyNumberFormat="1" applyFont="1" applyFill="1" applyBorder="1" applyAlignment="1" applyProtection="1">
      <alignment horizontal="left" vertical="center"/>
    </xf>
    <xf numFmtId="2" fontId="6" fillId="52" borderId="69" xfId="0" applyNumberFormat="1" applyFont="1" applyFill="1" applyBorder="1" applyAlignment="1" applyProtection="1">
      <alignment horizontal="left" vertical="center"/>
    </xf>
    <xf numFmtId="2" fontId="6" fillId="4" borderId="70" xfId="0" applyNumberFormat="1" applyFont="1" applyFill="1" applyBorder="1" applyAlignment="1" applyProtection="1">
      <alignment horizontal="left" vertical="center"/>
    </xf>
    <xf numFmtId="2" fontId="6" fillId="52" borderId="77" xfId="0" applyNumberFormat="1" applyFont="1" applyFill="1" applyBorder="1" applyAlignment="1" applyProtection="1">
      <alignment horizontal="left" vertical="center"/>
    </xf>
    <xf numFmtId="2" fontId="8" fillId="4" borderId="73" xfId="0" applyNumberFormat="1" applyFont="1" applyFill="1" applyBorder="1" applyAlignment="1" applyProtection="1">
      <alignment horizontal="left" vertical="center"/>
    </xf>
    <xf numFmtId="2" fontId="6" fillId="4" borderId="73" xfId="0" applyNumberFormat="1" applyFont="1" applyFill="1" applyBorder="1" applyAlignment="1" applyProtection="1">
      <alignment horizontal="left" vertical="center"/>
    </xf>
    <xf numFmtId="2" fontId="6" fillId="51" borderId="77" xfId="0" applyNumberFormat="1" applyFont="1" applyFill="1" applyBorder="1" applyAlignment="1" applyProtection="1">
      <alignment horizontal="left" vertical="center"/>
    </xf>
    <xf numFmtId="2" fontId="6" fillId="52" borderId="73" xfId="0" applyNumberFormat="1" applyFont="1" applyFill="1" applyBorder="1" applyAlignment="1" applyProtection="1">
      <alignment horizontal="left" vertical="center"/>
    </xf>
    <xf numFmtId="2" fontId="8" fillId="51" borderId="66" xfId="0" applyNumberFormat="1" applyFont="1" applyFill="1" applyBorder="1" applyAlignment="1" applyProtection="1">
      <alignment horizontal="left" vertical="center"/>
    </xf>
    <xf numFmtId="2" fontId="6" fillId="52" borderId="66" xfId="0" applyNumberFormat="1" applyFont="1" applyFill="1" applyBorder="1" applyAlignment="1" applyProtection="1">
      <alignment horizontal="left" vertical="center"/>
    </xf>
    <xf numFmtId="2" fontId="6" fillId="4" borderId="66" xfId="0" applyNumberFormat="1" applyFont="1" applyFill="1" applyBorder="1" applyAlignment="1" applyProtection="1">
      <alignment horizontal="left" vertical="center"/>
    </xf>
    <xf numFmtId="2" fontId="84" fillId="0" borderId="78" xfId="0" applyNumberFormat="1" applyFont="1" applyFill="1" applyBorder="1" applyAlignment="1" applyProtection="1">
      <alignment horizontal="center" vertical="center"/>
    </xf>
    <xf numFmtId="2" fontId="6" fillId="4" borderId="69" xfId="0" applyNumberFormat="1" applyFont="1" applyFill="1" applyBorder="1" applyAlignment="1" applyProtection="1">
      <alignment horizontal="left" vertical="center"/>
    </xf>
    <xf numFmtId="2" fontId="6" fillId="4" borderId="77" xfId="0" applyNumberFormat="1" applyFont="1" applyFill="1" applyBorder="1" applyAlignment="1" applyProtection="1">
      <alignment horizontal="left" vertical="center"/>
    </xf>
    <xf numFmtId="165" fontId="8" fillId="6" borderId="78" xfId="0" applyNumberFormat="1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9" fontId="8" fillId="6" borderId="78" xfId="0" applyNumberFormat="1" applyFont="1" applyFill="1" applyBorder="1" applyAlignment="1" applyProtection="1">
      <alignment horizontal="center" vertical="center"/>
    </xf>
    <xf numFmtId="0" fontId="1" fillId="5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84" fillId="6" borderId="78" xfId="0" applyNumberFormat="1" applyFont="1" applyFill="1" applyBorder="1" applyAlignment="1" applyProtection="1">
      <alignment horizontal="center" vertical="center"/>
    </xf>
    <xf numFmtId="165" fontId="6" fillId="15" borderId="66" xfId="0" applyNumberFormat="1" applyFont="1" applyFill="1" applyBorder="1" applyAlignment="1" applyProtection="1">
      <alignment horizontal="left" vertical="center"/>
    </xf>
    <xf numFmtId="165" fontId="8" fillId="55" borderId="68" xfId="0" applyNumberFormat="1" applyFont="1" applyFill="1" applyBorder="1" applyAlignment="1" applyProtection="1">
      <alignment horizontal="left" vertical="center"/>
    </xf>
    <xf numFmtId="165" fontId="6" fillId="55" borderId="68" xfId="0" applyNumberFormat="1" applyFont="1" applyFill="1" applyBorder="1" applyAlignment="1" applyProtection="1">
      <alignment horizontal="left" vertical="center"/>
    </xf>
    <xf numFmtId="165" fontId="88" fillId="55" borderId="68" xfId="0" applyNumberFormat="1" applyFont="1" applyFill="1" applyBorder="1" applyAlignment="1" applyProtection="1">
      <alignment horizontal="left" vertical="center"/>
    </xf>
    <xf numFmtId="49" fontId="8" fillId="15" borderId="78" xfId="0" applyNumberFormat="1" applyFont="1" applyFill="1" applyBorder="1" applyAlignment="1" applyProtection="1">
      <alignment horizontal="center" vertical="center"/>
    </xf>
    <xf numFmtId="165" fontId="6" fillId="15" borderId="69" xfId="0" applyNumberFormat="1" applyFont="1" applyFill="1" applyBorder="1" applyAlignment="1" applyProtection="1">
      <alignment horizontal="left" vertical="center"/>
    </xf>
    <xf numFmtId="165" fontId="6" fillId="55" borderId="70" xfId="0" applyNumberFormat="1" applyFont="1" applyFill="1" applyBorder="1" applyAlignment="1" applyProtection="1">
      <alignment horizontal="left" vertical="center"/>
    </xf>
    <xf numFmtId="165" fontId="6" fillId="55" borderId="69" xfId="0" applyNumberFormat="1" applyFont="1" applyFill="1" applyBorder="1" applyAlignment="1" applyProtection="1">
      <alignment horizontal="left" vertical="center"/>
    </xf>
    <xf numFmtId="165" fontId="6" fillId="15" borderId="70" xfId="0" applyNumberFormat="1" applyFont="1" applyFill="1" applyBorder="1" applyAlignment="1" applyProtection="1">
      <alignment horizontal="left" vertical="center"/>
    </xf>
    <xf numFmtId="165" fontId="6" fillId="55" borderId="77" xfId="0" applyNumberFormat="1" applyFont="1" applyFill="1" applyBorder="1" applyAlignment="1" applyProtection="1">
      <alignment horizontal="left" vertical="center"/>
    </xf>
    <xf numFmtId="165" fontId="6" fillId="15" borderId="73" xfId="0" applyNumberFormat="1" applyFont="1" applyFill="1" applyBorder="1" applyAlignment="1" applyProtection="1">
      <alignment horizontal="left" vertical="center"/>
    </xf>
    <xf numFmtId="165" fontId="6" fillId="15" borderId="77" xfId="0" applyNumberFormat="1" applyFont="1" applyFill="1" applyBorder="1" applyAlignment="1" applyProtection="1">
      <alignment horizontal="left" vertical="center"/>
    </xf>
    <xf numFmtId="165" fontId="6" fillId="55" borderId="73" xfId="0" applyNumberFormat="1" applyFont="1" applyFill="1" applyBorder="1" applyAlignment="1" applyProtection="1">
      <alignment horizontal="left" vertical="center"/>
    </xf>
    <xf numFmtId="165" fontId="8" fillId="15" borderId="78" xfId="0" applyNumberFormat="1" applyFont="1" applyFill="1" applyBorder="1" applyAlignment="1" applyProtection="1">
      <alignment horizontal="center" vertical="center"/>
    </xf>
    <xf numFmtId="165" fontId="8" fillId="15" borderId="1" xfId="0" applyNumberFormat="1" applyFont="1" applyFill="1" applyBorder="1" applyAlignment="1" applyProtection="1">
      <alignment horizontal="center" vertical="center"/>
    </xf>
    <xf numFmtId="2" fontId="8" fillId="6" borderId="78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83" fillId="6" borderId="1" xfId="0" applyNumberFormat="1" applyFont="1" applyFill="1" applyBorder="1" applyAlignment="1" applyProtection="1">
      <alignment horizontal="center" vertical="center" wrapText="1"/>
    </xf>
    <xf numFmtId="0" fontId="84" fillId="6" borderId="1" xfId="0" applyNumberFormat="1" applyFont="1" applyFill="1" applyBorder="1" applyAlignment="1" applyProtection="1">
      <alignment horizontal="center" vertical="center" wrapText="1"/>
    </xf>
    <xf numFmtId="165" fontId="8" fillId="15" borderId="73" xfId="0" applyNumberFormat="1" applyFont="1" applyFill="1" applyBorder="1" applyAlignment="1" applyProtection="1">
      <alignment horizontal="left" vertical="center"/>
    </xf>
    <xf numFmtId="0" fontId="83" fillId="6" borderId="1" xfId="0" applyNumberFormat="1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3" fillId="15" borderId="87" xfId="0" applyNumberFormat="1" applyFont="1" applyFill="1" applyBorder="1" applyAlignment="1" applyProtection="1">
      <alignment horizontal="left" vertical="center" wrapText="1"/>
    </xf>
    <xf numFmtId="0" fontId="0" fillId="15" borderId="95" xfId="0" applyFill="1" applyBorder="1" applyAlignment="1">
      <alignment horizontal="left" vertical="center" wrapText="1"/>
    </xf>
    <xf numFmtId="0" fontId="83" fillId="15" borderId="69" xfId="0" applyNumberFormat="1" applyFont="1" applyFill="1" applyBorder="1" applyAlignment="1" applyProtection="1">
      <alignment horizontal="left" vertical="center" wrapText="1"/>
    </xf>
    <xf numFmtId="0" fontId="0" fillId="15" borderId="34" xfId="0" applyFill="1" applyBorder="1" applyAlignment="1">
      <alignment horizontal="left" vertical="center" wrapText="1"/>
    </xf>
    <xf numFmtId="0" fontId="83" fillId="6" borderId="69" xfId="0" applyNumberFormat="1" applyFont="1" applyFill="1" applyBorder="1" applyAlignment="1" applyProtection="1">
      <alignment horizontal="left" vertical="center" wrapText="1"/>
    </xf>
    <xf numFmtId="0" fontId="0" fillId="6" borderId="34" xfId="0" applyFill="1" applyBorder="1" applyAlignment="1">
      <alignment horizontal="left" vertical="center" wrapText="1"/>
    </xf>
    <xf numFmtId="0" fontId="83" fillId="15" borderId="77" xfId="0" applyNumberFormat="1" applyFont="1" applyFill="1" applyBorder="1" applyAlignment="1" applyProtection="1">
      <alignment horizontal="left" vertical="center" wrapText="1"/>
    </xf>
    <xf numFmtId="0" fontId="0" fillId="15" borderId="73" xfId="0" applyFill="1" applyBorder="1" applyAlignment="1">
      <alignment horizontal="left" vertical="center" wrapText="1"/>
    </xf>
    <xf numFmtId="0" fontId="88" fillId="0" borderId="81" xfId="0" applyNumberFormat="1" applyFont="1" applyFill="1" applyBorder="1" applyAlignment="1" applyProtection="1">
      <alignment horizontal="left" vertical="center" wrapText="1"/>
    </xf>
    <xf numFmtId="0" fontId="89" fillId="0" borderId="82" xfId="0" applyFont="1" applyBorder="1" applyAlignment="1">
      <alignment horizontal="left" vertical="center" wrapText="1"/>
    </xf>
    <xf numFmtId="0" fontId="89" fillId="0" borderId="91" xfId="0" applyFont="1" applyBorder="1" applyAlignment="1">
      <alignment horizontal="left" vertical="center" wrapText="1"/>
    </xf>
    <xf numFmtId="0" fontId="89" fillId="0" borderId="85" xfId="0" applyFont="1" applyBorder="1" applyAlignment="1">
      <alignment horizontal="left" vertical="center" wrapText="1"/>
    </xf>
    <xf numFmtId="0" fontId="89" fillId="0" borderId="86" xfId="0" applyFont="1" applyBorder="1" applyAlignment="1">
      <alignment horizontal="left" vertical="center" wrapText="1"/>
    </xf>
    <xf numFmtId="0" fontId="89" fillId="0" borderId="92" xfId="0" applyFont="1" applyBorder="1" applyAlignment="1">
      <alignment horizontal="left" vertical="center" wrapText="1"/>
    </xf>
    <xf numFmtId="0" fontId="1" fillId="50" borderId="81" xfId="0" applyFont="1" applyFill="1" applyBorder="1" applyAlignment="1">
      <alignment horizontal="center" vertical="center" wrapText="1"/>
    </xf>
    <xf numFmtId="0" fontId="1" fillId="50" borderId="82" xfId="0" applyFont="1" applyFill="1" applyBorder="1" applyAlignment="1">
      <alignment horizontal="center" vertical="center" wrapText="1"/>
    </xf>
    <xf numFmtId="0" fontId="1" fillId="50" borderId="85" xfId="0" applyFont="1" applyFill="1" applyBorder="1" applyAlignment="1">
      <alignment horizontal="center" vertical="center" wrapText="1"/>
    </xf>
    <xf numFmtId="0" fontId="1" fillId="50" borderId="86" xfId="0" applyFont="1" applyFill="1" applyBorder="1" applyAlignment="1">
      <alignment horizontal="center" vertical="center" wrapText="1"/>
    </xf>
    <xf numFmtId="0" fontId="91" fillId="0" borderId="81" xfId="0" applyFont="1" applyBorder="1" applyAlignment="1">
      <alignment horizontal="center" vertical="center" wrapText="1"/>
    </xf>
    <xf numFmtId="0" fontId="91" fillId="0" borderId="82" xfId="0" applyFont="1" applyBorder="1" applyAlignment="1">
      <alignment horizontal="center" vertical="center" wrapText="1"/>
    </xf>
    <xf numFmtId="0" fontId="91" fillId="0" borderId="91" xfId="0" applyFont="1" applyBorder="1" applyAlignment="1">
      <alignment horizontal="center" vertical="center" wrapText="1"/>
    </xf>
    <xf numFmtId="0" fontId="91" fillId="0" borderId="93" xfId="0" applyFont="1" applyBorder="1" applyAlignment="1">
      <alignment horizontal="center" vertical="center" wrapText="1"/>
    </xf>
    <xf numFmtId="0" fontId="91" fillId="0" borderId="0" xfId="0" applyFont="1" applyBorder="1" applyAlignment="1">
      <alignment horizontal="center" vertical="center" wrapText="1"/>
    </xf>
    <xf numFmtId="0" fontId="91" fillId="0" borderId="94" xfId="0" applyFont="1" applyBorder="1" applyAlignment="1">
      <alignment horizontal="center" vertical="center" wrapText="1"/>
    </xf>
    <xf numFmtId="0" fontId="91" fillId="0" borderId="85" xfId="0" applyFont="1" applyBorder="1" applyAlignment="1">
      <alignment horizontal="center" vertical="center" wrapText="1"/>
    </xf>
    <xf numFmtId="0" fontId="91" fillId="0" borderId="86" xfId="0" applyFont="1" applyBorder="1" applyAlignment="1">
      <alignment horizontal="center" vertical="center" wrapText="1"/>
    </xf>
    <xf numFmtId="0" fontId="91" fillId="0" borderId="92" xfId="0" applyFont="1" applyBorder="1" applyAlignment="1">
      <alignment horizontal="center" vertical="center" wrapText="1"/>
    </xf>
    <xf numFmtId="0" fontId="83" fillId="6" borderId="87" xfId="0" applyNumberFormat="1" applyFont="1" applyFill="1" applyBorder="1" applyAlignment="1" applyProtection="1">
      <alignment horizontal="left" vertical="center" wrapText="1"/>
    </xf>
    <xf numFmtId="0" fontId="0" fillId="6" borderId="95" xfId="0" applyFill="1" applyBorder="1" applyAlignment="1">
      <alignment horizontal="left" vertical="center" wrapText="1"/>
    </xf>
    <xf numFmtId="0" fontId="83" fillId="15" borderId="96" xfId="0" applyNumberFormat="1" applyFont="1" applyFill="1" applyBorder="1" applyAlignment="1" applyProtection="1">
      <alignment horizontal="left" vertical="center" wrapText="1"/>
    </xf>
    <xf numFmtId="0" fontId="0" fillId="15" borderId="97" xfId="0" applyFill="1" applyBorder="1" applyAlignment="1">
      <alignment horizontal="left" vertical="center" wrapText="1"/>
    </xf>
    <xf numFmtId="0" fontId="83" fillId="18" borderId="88" xfId="0" applyNumberFormat="1" applyFont="1" applyFill="1" applyBorder="1" applyAlignment="1" applyProtection="1">
      <alignment horizontal="center" vertical="center" wrapText="1"/>
    </xf>
    <xf numFmtId="0" fontId="0" fillId="18" borderId="89" xfId="0" applyFill="1" applyBorder="1" applyAlignment="1">
      <alignment horizontal="center" vertical="center" wrapText="1"/>
    </xf>
    <xf numFmtId="165" fontId="8" fillId="53" borderId="2" xfId="0" applyNumberFormat="1" applyFont="1" applyFill="1" applyBorder="1" applyAlignment="1" applyProtection="1">
      <alignment horizontal="center" vertical="center"/>
    </xf>
    <xf numFmtId="165" fontId="8" fillId="53" borderId="3" xfId="0" applyNumberFormat="1" applyFont="1" applyFill="1" applyBorder="1" applyAlignment="1" applyProtection="1">
      <alignment horizontal="center" vertical="center"/>
    </xf>
    <xf numFmtId="165" fontId="8" fillId="53" borderId="4" xfId="0" applyNumberFormat="1" applyFont="1" applyFill="1" applyBorder="1" applyAlignment="1" applyProtection="1">
      <alignment horizontal="center" vertical="center"/>
    </xf>
    <xf numFmtId="0" fontId="8" fillId="53" borderId="2" xfId="0" applyNumberFormat="1" applyFont="1" applyFill="1" applyBorder="1" applyAlignment="1" applyProtection="1">
      <alignment horizontal="center" vertical="center"/>
    </xf>
    <xf numFmtId="0" fontId="8" fillId="53" borderId="3" xfId="0" applyNumberFormat="1" applyFont="1" applyFill="1" applyBorder="1" applyAlignment="1" applyProtection="1">
      <alignment horizontal="center" vertical="center"/>
    </xf>
    <xf numFmtId="0" fontId="8" fillId="53" borderId="4" xfId="0" applyNumberFormat="1" applyFont="1" applyFill="1" applyBorder="1" applyAlignment="1" applyProtection="1">
      <alignment horizontal="center" vertical="center"/>
    </xf>
    <xf numFmtId="0" fontId="85" fillId="18" borderId="2" xfId="0" applyNumberFormat="1" applyFont="1" applyFill="1" applyBorder="1" applyAlignment="1" applyProtection="1">
      <alignment horizontal="center" vertical="center" wrapText="1"/>
    </xf>
    <xf numFmtId="0" fontId="85" fillId="18" borderId="3" xfId="0" applyNumberFormat="1" applyFont="1" applyFill="1" applyBorder="1" applyAlignment="1" applyProtection="1">
      <alignment horizontal="center" vertical="center" wrapText="1"/>
    </xf>
    <xf numFmtId="0" fontId="85" fillId="18" borderId="4" xfId="0" applyNumberFormat="1" applyFont="1" applyFill="1" applyBorder="1" applyAlignment="1" applyProtection="1">
      <alignment horizontal="center" vertical="center" wrapText="1"/>
    </xf>
    <xf numFmtId="167" fontId="90" fillId="0" borderId="2" xfId="0" applyNumberFormat="1" applyFont="1" applyFill="1" applyBorder="1" applyAlignment="1" applyProtection="1">
      <alignment horizontal="center" vertical="center"/>
    </xf>
    <xf numFmtId="167" fontId="90" fillId="0" borderId="4" xfId="0" applyNumberFormat="1" applyFont="1" applyFill="1" applyBorder="1" applyAlignment="1" applyProtection="1">
      <alignment horizontal="center" vertical="center"/>
    </xf>
    <xf numFmtId="0" fontId="8" fillId="0" borderId="75" xfId="0" applyNumberFormat="1" applyFont="1" applyFill="1" applyBorder="1" applyAlignment="1" applyProtection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89" fillId="0" borderId="2" xfId="0" applyFont="1" applyBorder="1" applyAlignment="1">
      <alignment horizontal="center"/>
    </xf>
    <xf numFmtId="0" fontId="89" fillId="0" borderId="3" xfId="0" applyFont="1" applyBorder="1" applyAlignment="1">
      <alignment horizontal="center"/>
    </xf>
    <xf numFmtId="0" fontId="89" fillId="0" borderId="4" xfId="0" applyFont="1" applyBorder="1" applyAlignment="1">
      <alignment horizontal="center"/>
    </xf>
    <xf numFmtId="0" fontId="85" fillId="17" borderId="2" xfId="0" applyNumberFormat="1" applyFont="1" applyFill="1" applyBorder="1" applyAlignment="1" applyProtection="1">
      <alignment horizontal="center" vertical="center" wrapText="1"/>
    </xf>
    <xf numFmtId="0" fontId="85" fillId="17" borderId="3" xfId="0" applyNumberFormat="1" applyFont="1" applyFill="1" applyBorder="1" applyAlignment="1" applyProtection="1">
      <alignment horizontal="center" vertical="center" wrapText="1"/>
    </xf>
    <xf numFmtId="0" fontId="85" fillId="17" borderId="4" xfId="0" applyNumberFormat="1" applyFont="1" applyFill="1" applyBorder="1" applyAlignment="1" applyProtection="1">
      <alignment horizontal="center" vertical="center" wrapText="1"/>
    </xf>
    <xf numFmtId="0" fontId="83" fillId="0" borderId="69" xfId="0" applyNumberFormat="1" applyFont="1" applyFill="1" applyBorder="1" applyAlignment="1" applyProtection="1">
      <alignment horizontal="left" vertical="center" wrapText="1"/>
    </xf>
    <xf numFmtId="0" fontId="0" fillId="0" borderId="34" xfId="0" applyFill="1" applyBorder="1" applyAlignment="1">
      <alignment horizontal="left" vertical="center" wrapText="1"/>
    </xf>
    <xf numFmtId="0" fontId="89" fillId="0" borderId="0" xfId="0" applyFont="1" applyBorder="1" applyAlignment="1">
      <alignment horizontal="left" vertical="center" wrapText="1"/>
    </xf>
    <xf numFmtId="0" fontId="89" fillId="0" borderId="94" xfId="0" applyFont="1" applyBorder="1" applyAlignment="1">
      <alignment horizontal="left" vertical="center" wrapText="1"/>
    </xf>
    <xf numFmtId="2" fontId="6" fillId="53" borderId="2" xfId="0" applyNumberFormat="1" applyFont="1" applyFill="1" applyBorder="1" applyAlignment="1" applyProtection="1">
      <alignment horizontal="center" vertical="center"/>
    </xf>
    <xf numFmtId="2" fontId="6" fillId="53" borderId="3" xfId="0" applyNumberFormat="1" applyFont="1" applyFill="1" applyBorder="1" applyAlignment="1" applyProtection="1">
      <alignment horizontal="center" vertical="center"/>
    </xf>
    <xf numFmtId="2" fontId="6" fillId="53" borderId="4" xfId="0" applyNumberFormat="1" applyFont="1" applyFill="1" applyBorder="1" applyAlignment="1" applyProtection="1">
      <alignment horizontal="center" vertical="center"/>
    </xf>
    <xf numFmtId="0" fontId="86" fillId="6" borderId="98" xfId="0" applyNumberFormat="1" applyFont="1" applyFill="1" applyBorder="1" applyAlignment="1" applyProtection="1">
      <alignment horizontal="left" vertical="center"/>
    </xf>
    <xf numFmtId="0" fontId="87" fillId="6" borderId="99" xfId="0" applyFont="1" applyFill="1" applyBorder="1" applyAlignment="1">
      <alignment horizontal="left" vertical="center"/>
    </xf>
    <xf numFmtId="0" fontId="86" fillId="0" borderId="83" xfId="0" applyNumberFormat="1" applyFont="1" applyFill="1" applyBorder="1" applyAlignment="1" applyProtection="1">
      <alignment horizontal="left" vertical="center"/>
    </xf>
    <xf numFmtId="0" fontId="87" fillId="0" borderId="84" xfId="0" applyFont="1" applyBorder="1" applyAlignment="1">
      <alignment horizontal="left" vertical="center"/>
    </xf>
    <xf numFmtId="0" fontId="86" fillId="6" borderId="93" xfId="0" applyNumberFormat="1" applyFont="1" applyFill="1" applyBorder="1" applyAlignment="1" applyProtection="1">
      <alignment horizontal="left" vertical="center"/>
    </xf>
    <xf numFmtId="0" fontId="86" fillId="6" borderId="0" xfId="0" applyNumberFormat="1" applyFont="1" applyFill="1" applyBorder="1" applyAlignment="1" applyProtection="1">
      <alignment horizontal="left" vertical="center"/>
    </xf>
    <xf numFmtId="0" fontId="86" fillId="0" borderId="71" xfId="0" applyNumberFormat="1" applyFont="1" applyFill="1" applyBorder="1" applyAlignment="1" applyProtection="1">
      <alignment horizontal="left" vertical="center"/>
    </xf>
    <xf numFmtId="0" fontId="86" fillId="0" borderId="74" xfId="0" applyNumberFormat="1" applyFont="1" applyFill="1" applyBorder="1" applyAlignment="1" applyProtection="1">
      <alignment horizontal="left" vertical="center"/>
    </xf>
    <xf numFmtId="0" fontId="86" fillId="0" borderId="85" xfId="0" applyNumberFormat="1" applyFont="1" applyFill="1" applyBorder="1" applyAlignment="1" applyProtection="1">
      <alignment horizontal="left" vertical="center"/>
    </xf>
    <xf numFmtId="0" fontId="86" fillId="0" borderId="86" xfId="0" applyNumberFormat="1" applyFont="1" applyFill="1" applyBorder="1" applyAlignment="1" applyProtection="1">
      <alignment horizontal="left" vertical="center"/>
    </xf>
    <xf numFmtId="0" fontId="83" fillId="17" borderId="88" xfId="0" applyNumberFormat="1" applyFont="1" applyFill="1" applyBorder="1" applyAlignment="1" applyProtection="1">
      <alignment horizontal="center" vertical="center" wrapText="1"/>
    </xf>
    <xf numFmtId="0" fontId="0" fillId="17" borderId="89" xfId="0" applyFill="1" applyBorder="1" applyAlignment="1">
      <alignment horizontal="center" vertical="center" wrapText="1"/>
    </xf>
    <xf numFmtId="0" fontId="83" fillId="17" borderId="2" xfId="0" applyNumberFormat="1" applyFont="1" applyFill="1" applyBorder="1" applyAlignment="1" applyProtection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horizontal="center" vertical="center"/>
    </xf>
    <xf numFmtId="0" fontId="83" fillId="0" borderId="96" xfId="0" applyNumberFormat="1" applyFont="1" applyFill="1" applyBorder="1" applyAlignment="1" applyProtection="1">
      <alignment horizontal="left" vertical="center" wrapText="1"/>
    </xf>
    <xf numFmtId="0" fontId="0" fillId="0" borderId="97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30" fillId="8" borderId="41" xfId="4" applyFont="1" applyFill="1" applyBorder="1" applyAlignment="1">
      <alignment wrapText="1"/>
    </xf>
    <xf numFmtId="0" fontId="30" fillId="8" borderId="42" xfId="4" applyFont="1" applyFill="1" applyBorder="1" applyAlignment="1">
      <alignment wrapText="1"/>
    </xf>
    <xf numFmtId="0" fontId="10" fillId="8" borderId="36" xfId="4" applyFont="1" applyFill="1" applyBorder="1" applyAlignment="1">
      <alignment wrapText="1"/>
    </xf>
    <xf numFmtId="0" fontId="10" fillId="8" borderId="37" xfId="4" applyFont="1" applyFill="1" applyBorder="1" applyAlignment="1">
      <alignment wrapText="1"/>
    </xf>
    <xf numFmtId="0" fontId="10" fillId="8" borderId="41" xfId="4" applyFont="1" applyFill="1" applyBorder="1" applyAlignment="1">
      <alignment wrapText="1"/>
    </xf>
    <xf numFmtId="0" fontId="10" fillId="8" borderId="42" xfId="4" applyFont="1" applyFill="1" applyBorder="1" applyAlignment="1">
      <alignment wrapText="1"/>
    </xf>
    <xf numFmtId="0" fontId="8" fillId="6" borderId="2" xfId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83" fillId="5" borderId="1" xfId="0" applyNumberFormat="1" applyFont="1" applyFill="1" applyBorder="1" applyAlignment="1" applyProtection="1">
      <alignment horizontal="center" vertical="center" wrapText="1"/>
    </xf>
  </cellXfs>
  <cellStyles count="47">
    <cellStyle name="20 % - Accent1" xfId="23" builtinId="30" customBuiltin="1"/>
    <cellStyle name="20 % - Accent2" xfId="27" builtinId="34" customBuiltin="1"/>
    <cellStyle name="20 % - Accent3" xfId="31" builtinId="38" customBuiltin="1"/>
    <cellStyle name="20 % - Accent4" xfId="35" builtinId="42" customBuiltin="1"/>
    <cellStyle name="20 % - Accent5" xfId="39" builtinId="46" customBuiltin="1"/>
    <cellStyle name="20 % - Accent6" xfId="43" builtinId="50" customBuiltin="1"/>
    <cellStyle name="40 % - Accent1" xfId="24" builtinId="31" customBuiltin="1"/>
    <cellStyle name="40 % - Accent2" xfId="28" builtinId="35" customBuiltin="1"/>
    <cellStyle name="40 % - Accent3" xfId="32" builtinId="39" customBuiltin="1"/>
    <cellStyle name="40 % - Accent4" xfId="36" builtinId="43" customBuiltin="1"/>
    <cellStyle name="40 % - Accent5" xfId="40" builtinId="47" customBuiltin="1"/>
    <cellStyle name="40 % - Accent6" xfId="44" builtinId="51" customBuiltin="1"/>
    <cellStyle name="60 % - Accent1" xfId="25" builtinId="32" customBuiltin="1"/>
    <cellStyle name="60 % - Accent2" xfId="29" builtinId="36" customBuiltin="1"/>
    <cellStyle name="60 % - Accent3" xfId="33" builtinId="40" customBuiltin="1"/>
    <cellStyle name="60 % - Accent4" xfId="37" builtinId="44" customBuiltin="1"/>
    <cellStyle name="60 % - Accent5" xfId="41" builtinId="48" customBuiltin="1"/>
    <cellStyle name="60 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Avertissement" xfId="18" builtinId="11" customBuiltin="1"/>
    <cellStyle name="Calcul" xfId="15" builtinId="22" customBuiltin="1"/>
    <cellStyle name="Cellule liée" xfId="16" builtinId="24" customBuiltin="1"/>
    <cellStyle name="Commentaire" xfId="19" builtinId="10" customBuiltin="1"/>
    <cellStyle name="Entrée" xfId="13" builtinId="20" customBuiltin="1"/>
    <cellStyle name="Excel Built-in Normal" xfId="3"/>
    <cellStyle name="Insatisfaisant" xfId="11" builtinId="27" customBuiltin="1"/>
    <cellStyle name="Lien hypertexte" xfId="5" builtinId="8"/>
    <cellStyle name="Neutre" xfId="12" builtinId="28" customBuiltin="1"/>
    <cellStyle name="Normal" xfId="0" builtinId="0"/>
    <cellStyle name="Normal 2" xfId="2"/>
    <cellStyle name="Normal 3" xfId="1"/>
    <cellStyle name="Normal 4" xfId="4"/>
    <cellStyle name="Satisfaisant" xfId="10" builtinId="26" customBuiltin="1"/>
    <cellStyle name="Sortie" xfId="14" builtinId="21" customBuiltin="1"/>
    <cellStyle name="Texte explicatif" xfId="20" builtinId="53" customBuiltin="1"/>
    <cellStyle name="Titre 2" xfId="46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1" builtinId="25" customBuiltin="1"/>
    <cellStyle name="Vérification" xfId="17" builtinId="23" customBuiltin="1"/>
  </cellStyles>
  <dxfs count="0"/>
  <tableStyles count="0" defaultTableStyle="TableStyleMedium2" defaultPivotStyle="PivotStyleLight16"/>
  <colors>
    <mruColors>
      <color rgb="FFCCFFCC"/>
      <color rgb="FFCCECFF"/>
      <color rgb="FFFF99CC"/>
      <color rgb="FFE39845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104775</xdr:rowOff>
    </xdr:from>
    <xdr:to>
      <xdr:col>3</xdr:col>
      <xdr:colOff>0</xdr:colOff>
      <xdr:row>4</xdr:row>
      <xdr:rowOff>104775</xdr:rowOff>
    </xdr:to>
    <xdr:cxnSp macro="">
      <xdr:nvCxnSpPr>
        <xdr:cNvPr id="17" name="Connecteur droit 16">
          <a:extLst>
            <a:ext uri="{FF2B5EF4-FFF2-40B4-BE49-F238E27FC236}">
              <a16:creationId xmlns:a16="http://schemas.microsoft.com/office/drawing/2014/main" xmlns="" id="{59F9E680-0362-48C8-91BB-D28103F1E717}"/>
            </a:ext>
          </a:extLst>
        </xdr:cNvPr>
        <xdr:cNvCxnSpPr/>
      </xdr:nvCxnSpPr>
      <xdr:spPr>
        <a:xfrm>
          <a:off x="1457325" y="971550"/>
          <a:ext cx="5810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114300</xdr:rowOff>
    </xdr:from>
    <xdr:to>
      <xdr:col>3</xdr:col>
      <xdr:colOff>0</xdr:colOff>
      <xdr:row>5</xdr:row>
      <xdr:rowOff>104775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xmlns="" id="{989D0ECB-D212-4C3D-8A47-08D60B8C8AA2}"/>
            </a:ext>
          </a:extLst>
        </xdr:cNvPr>
        <xdr:cNvCxnSpPr/>
      </xdr:nvCxnSpPr>
      <xdr:spPr>
        <a:xfrm flipV="1">
          <a:off x="1038225" y="1371600"/>
          <a:ext cx="7620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133350</xdr:rowOff>
    </xdr:from>
    <xdr:to>
      <xdr:col>3</xdr:col>
      <xdr:colOff>0</xdr:colOff>
      <xdr:row>8</xdr:row>
      <xdr:rowOff>114300</xdr:rowOff>
    </xdr:to>
    <xdr:cxnSp macro="">
      <xdr:nvCxnSpPr>
        <xdr:cNvPr id="25" name="Connecteur droit 24">
          <a:extLst>
            <a:ext uri="{FF2B5EF4-FFF2-40B4-BE49-F238E27FC236}">
              <a16:creationId xmlns:a16="http://schemas.microsoft.com/office/drawing/2014/main" xmlns="" id="{B2551214-1086-47F3-96FC-06DE8B1231B4}"/>
            </a:ext>
          </a:extLst>
        </xdr:cNvPr>
        <xdr:cNvCxnSpPr/>
      </xdr:nvCxnSpPr>
      <xdr:spPr>
        <a:xfrm>
          <a:off x="1038225" y="1990725"/>
          <a:ext cx="762000" cy="180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8</xdr:row>
      <xdr:rowOff>123825</xdr:rowOff>
    </xdr:from>
    <xdr:to>
      <xdr:col>3</xdr:col>
      <xdr:colOff>0</xdr:colOff>
      <xdr:row>9</xdr:row>
      <xdr:rowOff>104775</xdr:rowOff>
    </xdr:to>
    <xdr:cxnSp macro="">
      <xdr:nvCxnSpPr>
        <xdr:cNvPr id="29" name="Connecteur droit 28">
          <a:extLst>
            <a:ext uri="{FF2B5EF4-FFF2-40B4-BE49-F238E27FC236}">
              <a16:creationId xmlns:a16="http://schemas.microsoft.com/office/drawing/2014/main" xmlns="" id="{39D097B7-B853-408E-B0FC-BCD2FFC1EB34}"/>
            </a:ext>
          </a:extLst>
        </xdr:cNvPr>
        <xdr:cNvCxnSpPr/>
      </xdr:nvCxnSpPr>
      <xdr:spPr>
        <a:xfrm flipV="1">
          <a:off x="1047750" y="2181225"/>
          <a:ext cx="752475" cy="180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104775</xdr:rowOff>
    </xdr:from>
    <xdr:to>
      <xdr:col>3</xdr:col>
      <xdr:colOff>0</xdr:colOff>
      <xdr:row>12</xdr:row>
      <xdr:rowOff>104775</xdr:rowOff>
    </xdr:to>
    <xdr:cxnSp macro="">
      <xdr:nvCxnSpPr>
        <xdr:cNvPr id="33" name="Connecteur droit 32">
          <a:extLst>
            <a:ext uri="{FF2B5EF4-FFF2-40B4-BE49-F238E27FC236}">
              <a16:creationId xmlns:a16="http://schemas.microsoft.com/office/drawing/2014/main" xmlns="" id="{FF5C67DA-6261-4A7B-B4D7-B5C9229469B9}"/>
            </a:ext>
          </a:extLst>
        </xdr:cNvPr>
        <xdr:cNvCxnSpPr/>
      </xdr:nvCxnSpPr>
      <xdr:spPr>
        <a:xfrm>
          <a:off x="1038225" y="2762250"/>
          <a:ext cx="7620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114300</xdr:rowOff>
    </xdr:from>
    <xdr:to>
      <xdr:col>3</xdr:col>
      <xdr:colOff>0</xdr:colOff>
      <xdr:row>13</xdr:row>
      <xdr:rowOff>104775</xdr:rowOff>
    </xdr:to>
    <xdr:cxnSp macro="">
      <xdr:nvCxnSpPr>
        <xdr:cNvPr id="37" name="Connecteur droit 36">
          <a:extLst>
            <a:ext uri="{FF2B5EF4-FFF2-40B4-BE49-F238E27FC236}">
              <a16:creationId xmlns:a16="http://schemas.microsoft.com/office/drawing/2014/main" xmlns="" id="{13E6C47E-BAD1-4BE1-94E2-1D452F6C2DD9}"/>
            </a:ext>
          </a:extLst>
        </xdr:cNvPr>
        <xdr:cNvCxnSpPr/>
      </xdr:nvCxnSpPr>
      <xdr:spPr>
        <a:xfrm flipV="1">
          <a:off x="1038225" y="2971800"/>
          <a:ext cx="7620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104775</xdr:rowOff>
    </xdr:from>
    <xdr:to>
      <xdr:col>3</xdr:col>
      <xdr:colOff>0</xdr:colOff>
      <xdr:row>16</xdr:row>
      <xdr:rowOff>95250</xdr:rowOff>
    </xdr:to>
    <xdr:cxnSp macro="">
      <xdr:nvCxnSpPr>
        <xdr:cNvPr id="41" name="Connecteur droit 40">
          <a:extLst>
            <a:ext uri="{FF2B5EF4-FFF2-40B4-BE49-F238E27FC236}">
              <a16:creationId xmlns:a16="http://schemas.microsoft.com/office/drawing/2014/main" xmlns="" id="{3BCC5F37-200A-41C2-8E07-1C98F95EBAA4}"/>
            </a:ext>
          </a:extLst>
        </xdr:cNvPr>
        <xdr:cNvCxnSpPr/>
      </xdr:nvCxnSpPr>
      <xdr:spPr>
        <a:xfrm>
          <a:off x="1038225" y="3562350"/>
          <a:ext cx="7620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2</xdr:col>
      <xdr:colOff>752475</xdr:colOff>
      <xdr:row>17</xdr:row>
      <xdr:rowOff>104775</xdr:rowOff>
    </xdr:to>
    <xdr:cxnSp macro="">
      <xdr:nvCxnSpPr>
        <xdr:cNvPr id="45" name="Connecteur droit 44">
          <a:extLst>
            <a:ext uri="{FF2B5EF4-FFF2-40B4-BE49-F238E27FC236}">
              <a16:creationId xmlns:a16="http://schemas.microsoft.com/office/drawing/2014/main" xmlns="" id="{0C194014-54DB-4A0A-AF55-9777AE9F1E40}"/>
            </a:ext>
          </a:extLst>
        </xdr:cNvPr>
        <xdr:cNvCxnSpPr/>
      </xdr:nvCxnSpPr>
      <xdr:spPr>
        <a:xfrm flipV="1">
          <a:off x="1038225" y="3771900"/>
          <a:ext cx="7524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</xdr:row>
      <xdr:rowOff>114300</xdr:rowOff>
    </xdr:from>
    <xdr:to>
      <xdr:col>5</xdr:col>
      <xdr:colOff>0</xdr:colOff>
      <xdr:row>6</xdr:row>
      <xdr:rowOff>104775</xdr:rowOff>
    </xdr:to>
    <xdr:cxnSp macro="">
      <xdr:nvCxnSpPr>
        <xdr:cNvPr id="49" name="Connecteur droit 48">
          <a:extLst>
            <a:ext uri="{FF2B5EF4-FFF2-40B4-BE49-F238E27FC236}">
              <a16:creationId xmlns:a16="http://schemas.microsoft.com/office/drawing/2014/main" xmlns="" id="{570F896A-6964-477A-9DFD-CE88CD45F129}"/>
            </a:ext>
          </a:extLst>
        </xdr:cNvPr>
        <xdr:cNvCxnSpPr/>
      </xdr:nvCxnSpPr>
      <xdr:spPr>
        <a:xfrm>
          <a:off x="2562225" y="1371600"/>
          <a:ext cx="76200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104775</xdr:rowOff>
    </xdr:from>
    <xdr:to>
      <xdr:col>5</xdr:col>
      <xdr:colOff>0</xdr:colOff>
      <xdr:row>8</xdr:row>
      <xdr:rowOff>95250</xdr:rowOff>
    </xdr:to>
    <xdr:cxnSp macro="">
      <xdr:nvCxnSpPr>
        <xdr:cNvPr id="53" name="Connecteur droit 52">
          <a:extLst>
            <a:ext uri="{FF2B5EF4-FFF2-40B4-BE49-F238E27FC236}">
              <a16:creationId xmlns:a16="http://schemas.microsoft.com/office/drawing/2014/main" xmlns="" id="{3876F293-9C1D-475A-B224-DB5C510EECCA}"/>
            </a:ext>
          </a:extLst>
        </xdr:cNvPr>
        <xdr:cNvCxnSpPr/>
      </xdr:nvCxnSpPr>
      <xdr:spPr>
        <a:xfrm flipV="1">
          <a:off x="2562225" y="1571625"/>
          <a:ext cx="762000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</xdr:row>
      <xdr:rowOff>104775</xdr:rowOff>
    </xdr:from>
    <xdr:to>
      <xdr:col>7</xdr:col>
      <xdr:colOff>0</xdr:colOff>
      <xdr:row>10</xdr:row>
      <xdr:rowOff>104775</xdr:rowOff>
    </xdr:to>
    <xdr:cxnSp macro="">
      <xdr:nvCxnSpPr>
        <xdr:cNvPr id="57" name="Connecteur droit 56">
          <a:extLst>
            <a:ext uri="{FF2B5EF4-FFF2-40B4-BE49-F238E27FC236}">
              <a16:creationId xmlns:a16="http://schemas.microsoft.com/office/drawing/2014/main" xmlns="" id="{53833721-A7DB-4C15-B5D3-BF03079B02D7}"/>
            </a:ext>
          </a:extLst>
        </xdr:cNvPr>
        <xdr:cNvCxnSpPr/>
      </xdr:nvCxnSpPr>
      <xdr:spPr>
        <a:xfrm>
          <a:off x="4095750" y="1762125"/>
          <a:ext cx="752475" cy="800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9</xdr:col>
      <xdr:colOff>0</xdr:colOff>
      <xdr:row>19</xdr:row>
      <xdr:rowOff>0</xdr:rowOff>
    </xdr:to>
    <xdr:cxnSp macro="">
      <xdr:nvCxnSpPr>
        <xdr:cNvPr id="61" name="Connecteur droit 60">
          <a:extLst>
            <a:ext uri="{FF2B5EF4-FFF2-40B4-BE49-F238E27FC236}">
              <a16:creationId xmlns:a16="http://schemas.microsoft.com/office/drawing/2014/main" xmlns="" id="{351E5FAA-7C41-49C2-9996-A888EAB2C6D5}"/>
            </a:ext>
          </a:extLst>
        </xdr:cNvPr>
        <xdr:cNvCxnSpPr/>
      </xdr:nvCxnSpPr>
      <xdr:spPr>
        <a:xfrm>
          <a:off x="5610225" y="2571750"/>
          <a:ext cx="762000" cy="1676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104775</xdr:rowOff>
    </xdr:from>
    <xdr:to>
      <xdr:col>5</xdr:col>
      <xdr:colOff>0</xdr:colOff>
      <xdr:row>14</xdr:row>
      <xdr:rowOff>114300</xdr:rowOff>
    </xdr:to>
    <xdr:cxnSp macro="">
      <xdr:nvCxnSpPr>
        <xdr:cNvPr id="65" name="Connecteur droit 64">
          <a:extLst>
            <a:ext uri="{FF2B5EF4-FFF2-40B4-BE49-F238E27FC236}">
              <a16:creationId xmlns:a16="http://schemas.microsoft.com/office/drawing/2014/main" xmlns="" id="{44582805-CEE9-41B5-9F94-4E021DD9E304}"/>
            </a:ext>
          </a:extLst>
        </xdr:cNvPr>
        <xdr:cNvCxnSpPr/>
      </xdr:nvCxnSpPr>
      <xdr:spPr>
        <a:xfrm>
          <a:off x="3219450" y="2771775"/>
          <a:ext cx="762000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</xdr:row>
      <xdr:rowOff>104775</xdr:rowOff>
    </xdr:from>
    <xdr:to>
      <xdr:col>5</xdr:col>
      <xdr:colOff>0</xdr:colOff>
      <xdr:row>16</xdr:row>
      <xdr:rowOff>104775</xdr:rowOff>
    </xdr:to>
    <xdr:cxnSp macro="">
      <xdr:nvCxnSpPr>
        <xdr:cNvPr id="69" name="Connecteur droit 68">
          <a:extLst>
            <a:ext uri="{FF2B5EF4-FFF2-40B4-BE49-F238E27FC236}">
              <a16:creationId xmlns:a16="http://schemas.microsoft.com/office/drawing/2014/main" xmlns="" id="{D33E434C-4A4A-4A36-9226-BBD4FC164905}"/>
            </a:ext>
          </a:extLst>
        </xdr:cNvPr>
        <xdr:cNvCxnSpPr/>
      </xdr:nvCxnSpPr>
      <xdr:spPr>
        <a:xfrm flipV="1">
          <a:off x="2562225" y="3362325"/>
          <a:ext cx="76200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</xdr:row>
      <xdr:rowOff>104775</xdr:rowOff>
    </xdr:from>
    <xdr:to>
      <xdr:col>7</xdr:col>
      <xdr:colOff>0</xdr:colOff>
      <xdr:row>14</xdr:row>
      <xdr:rowOff>104775</xdr:rowOff>
    </xdr:to>
    <xdr:cxnSp macro="">
      <xdr:nvCxnSpPr>
        <xdr:cNvPr id="73" name="Connecteur droit 72">
          <a:extLst>
            <a:ext uri="{FF2B5EF4-FFF2-40B4-BE49-F238E27FC236}">
              <a16:creationId xmlns:a16="http://schemas.microsoft.com/office/drawing/2014/main" xmlns="" id="{52AC294A-A72C-4212-BE23-19E4F3195C6C}"/>
            </a:ext>
          </a:extLst>
        </xdr:cNvPr>
        <xdr:cNvCxnSpPr/>
      </xdr:nvCxnSpPr>
      <xdr:spPr>
        <a:xfrm flipV="1">
          <a:off x="4086225" y="2562225"/>
          <a:ext cx="762000" cy="800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114300</xdr:rowOff>
    </xdr:from>
    <xdr:to>
      <xdr:col>3</xdr:col>
      <xdr:colOff>0</xdr:colOff>
      <xdr:row>21</xdr:row>
      <xdr:rowOff>95250</xdr:rowOff>
    </xdr:to>
    <xdr:cxnSp macro="">
      <xdr:nvCxnSpPr>
        <xdr:cNvPr id="77" name="Connecteur droit 76">
          <a:extLst>
            <a:ext uri="{FF2B5EF4-FFF2-40B4-BE49-F238E27FC236}">
              <a16:creationId xmlns:a16="http://schemas.microsoft.com/office/drawing/2014/main" xmlns="" id="{4EB8B87D-2A07-4899-8470-309AA68E3129}"/>
            </a:ext>
          </a:extLst>
        </xdr:cNvPr>
        <xdr:cNvCxnSpPr/>
      </xdr:nvCxnSpPr>
      <xdr:spPr>
        <a:xfrm>
          <a:off x="1038225" y="4286250"/>
          <a:ext cx="762000" cy="180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114300</xdr:rowOff>
    </xdr:from>
    <xdr:to>
      <xdr:col>3</xdr:col>
      <xdr:colOff>0</xdr:colOff>
      <xdr:row>22</xdr:row>
      <xdr:rowOff>114300</xdr:rowOff>
    </xdr:to>
    <xdr:cxnSp macro="">
      <xdr:nvCxnSpPr>
        <xdr:cNvPr id="81" name="Connecteur droit 80">
          <a:extLst>
            <a:ext uri="{FF2B5EF4-FFF2-40B4-BE49-F238E27FC236}">
              <a16:creationId xmlns:a16="http://schemas.microsoft.com/office/drawing/2014/main" xmlns="" id="{A26D37BB-1A67-4534-9FDC-0E33CA2CC0E3}"/>
            </a:ext>
          </a:extLst>
        </xdr:cNvPr>
        <xdr:cNvCxnSpPr/>
      </xdr:nvCxnSpPr>
      <xdr:spPr>
        <a:xfrm flipV="1">
          <a:off x="1038225" y="4486275"/>
          <a:ext cx="7620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104775</xdr:rowOff>
    </xdr:from>
    <xdr:to>
      <xdr:col>3</xdr:col>
      <xdr:colOff>0</xdr:colOff>
      <xdr:row>25</xdr:row>
      <xdr:rowOff>104775</xdr:rowOff>
    </xdr:to>
    <xdr:cxnSp macro="">
      <xdr:nvCxnSpPr>
        <xdr:cNvPr id="85" name="Connecteur droit 84">
          <a:extLst>
            <a:ext uri="{FF2B5EF4-FFF2-40B4-BE49-F238E27FC236}">
              <a16:creationId xmlns:a16="http://schemas.microsoft.com/office/drawing/2014/main" xmlns="" id="{579FE3AE-538F-40A7-8307-5F2725B2F320}"/>
            </a:ext>
          </a:extLst>
        </xdr:cNvPr>
        <xdr:cNvCxnSpPr/>
      </xdr:nvCxnSpPr>
      <xdr:spPr>
        <a:xfrm>
          <a:off x="1038225" y="5076825"/>
          <a:ext cx="7620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114300</xdr:rowOff>
    </xdr:from>
    <xdr:to>
      <xdr:col>3</xdr:col>
      <xdr:colOff>0</xdr:colOff>
      <xdr:row>26</xdr:row>
      <xdr:rowOff>123825</xdr:rowOff>
    </xdr:to>
    <xdr:cxnSp macro="">
      <xdr:nvCxnSpPr>
        <xdr:cNvPr id="89" name="Connecteur droit 88">
          <a:extLst>
            <a:ext uri="{FF2B5EF4-FFF2-40B4-BE49-F238E27FC236}">
              <a16:creationId xmlns:a16="http://schemas.microsoft.com/office/drawing/2014/main" xmlns="" id="{421402A6-2F59-4254-8B04-D0D11A81599D}"/>
            </a:ext>
          </a:extLst>
        </xdr:cNvPr>
        <xdr:cNvCxnSpPr/>
      </xdr:nvCxnSpPr>
      <xdr:spPr>
        <a:xfrm flipV="1">
          <a:off x="1038225" y="5286375"/>
          <a:ext cx="762000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95250</xdr:rowOff>
    </xdr:from>
    <xdr:to>
      <xdr:col>3</xdr:col>
      <xdr:colOff>0</xdr:colOff>
      <xdr:row>29</xdr:row>
      <xdr:rowOff>95250</xdr:rowOff>
    </xdr:to>
    <xdr:cxnSp macro="">
      <xdr:nvCxnSpPr>
        <xdr:cNvPr id="93" name="Connecteur droit 92">
          <a:extLst>
            <a:ext uri="{FF2B5EF4-FFF2-40B4-BE49-F238E27FC236}">
              <a16:creationId xmlns:a16="http://schemas.microsoft.com/office/drawing/2014/main" xmlns="" id="{1B9DF4AF-BBF6-4586-B9C2-1BC9A8D9D1B0}"/>
            </a:ext>
          </a:extLst>
        </xdr:cNvPr>
        <xdr:cNvCxnSpPr/>
      </xdr:nvCxnSpPr>
      <xdr:spPr>
        <a:xfrm>
          <a:off x="1038225" y="5867400"/>
          <a:ext cx="7620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95250</xdr:rowOff>
    </xdr:from>
    <xdr:to>
      <xdr:col>3</xdr:col>
      <xdr:colOff>0</xdr:colOff>
      <xdr:row>30</xdr:row>
      <xdr:rowOff>114300</xdr:rowOff>
    </xdr:to>
    <xdr:cxnSp macro="">
      <xdr:nvCxnSpPr>
        <xdr:cNvPr id="97" name="Connecteur droit 96">
          <a:extLst>
            <a:ext uri="{FF2B5EF4-FFF2-40B4-BE49-F238E27FC236}">
              <a16:creationId xmlns:a16="http://schemas.microsoft.com/office/drawing/2014/main" xmlns="" id="{99698491-CC3C-48DE-937C-04FE44B8C102}"/>
            </a:ext>
          </a:extLst>
        </xdr:cNvPr>
        <xdr:cNvCxnSpPr/>
      </xdr:nvCxnSpPr>
      <xdr:spPr>
        <a:xfrm flipV="1">
          <a:off x="1038225" y="6057900"/>
          <a:ext cx="76200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104775</xdr:rowOff>
    </xdr:from>
    <xdr:to>
      <xdr:col>3</xdr:col>
      <xdr:colOff>0</xdr:colOff>
      <xdr:row>33</xdr:row>
      <xdr:rowOff>104775</xdr:rowOff>
    </xdr:to>
    <xdr:cxnSp macro="">
      <xdr:nvCxnSpPr>
        <xdr:cNvPr id="101" name="Connecteur droit 100">
          <a:extLst>
            <a:ext uri="{FF2B5EF4-FFF2-40B4-BE49-F238E27FC236}">
              <a16:creationId xmlns:a16="http://schemas.microsoft.com/office/drawing/2014/main" xmlns="" id="{B00C14D3-196E-496D-8557-C313DDBA6187}"/>
            </a:ext>
          </a:extLst>
        </xdr:cNvPr>
        <xdr:cNvCxnSpPr/>
      </xdr:nvCxnSpPr>
      <xdr:spPr>
        <a:xfrm>
          <a:off x="1038225" y="6667500"/>
          <a:ext cx="7620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</xdr:row>
      <xdr:rowOff>104775</xdr:rowOff>
    </xdr:from>
    <xdr:to>
      <xdr:col>3</xdr:col>
      <xdr:colOff>0</xdr:colOff>
      <xdr:row>34</xdr:row>
      <xdr:rowOff>123825</xdr:rowOff>
    </xdr:to>
    <xdr:cxnSp macro="">
      <xdr:nvCxnSpPr>
        <xdr:cNvPr id="105" name="Connecteur droit 104">
          <a:extLst>
            <a:ext uri="{FF2B5EF4-FFF2-40B4-BE49-F238E27FC236}">
              <a16:creationId xmlns:a16="http://schemas.microsoft.com/office/drawing/2014/main" xmlns="" id="{D0F74953-2DD1-4603-9AF9-5D42EF99AEA2}"/>
            </a:ext>
          </a:extLst>
        </xdr:cNvPr>
        <xdr:cNvCxnSpPr/>
      </xdr:nvCxnSpPr>
      <xdr:spPr>
        <a:xfrm flipV="1">
          <a:off x="1038225" y="6867525"/>
          <a:ext cx="76200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21</xdr:row>
      <xdr:rowOff>95250</xdr:rowOff>
    </xdr:from>
    <xdr:to>
      <xdr:col>5</xdr:col>
      <xdr:colOff>0</xdr:colOff>
      <xdr:row>23</xdr:row>
      <xdr:rowOff>104775</xdr:rowOff>
    </xdr:to>
    <xdr:cxnSp macro="">
      <xdr:nvCxnSpPr>
        <xdr:cNvPr id="109" name="Connecteur droit 108">
          <a:extLst>
            <a:ext uri="{FF2B5EF4-FFF2-40B4-BE49-F238E27FC236}">
              <a16:creationId xmlns:a16="http://schemas.microsoft.com/office/drawing/2014/main" xmlns="" id="{72D57516-AD55-4291-87D6-0DE21FC48274}"/>
            </a:ext>
          </a:extLst>
        </xdr:cNvPr>
        <xdr:cNvCxnSpPr/>
      </xdr:nvCxnSpPr>
      <xdr:spPr>
        <a:xfrm>
          <a:off x="2562225" y="4467225"/>
          <a:ext cx="762000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23</xdr:row>
      <xdr:rowOff>104775</xdr:rowOff>
    </xdr:from>
    <xdr:to>
      <xdr:col>5</xdr:col>
      <xdr:colOff>0</xdr:colOff>
      <xdr:row>25</xdr:row>
      <xdr:rowOff>114300</xdr:rowOff>
    </xdr:to>
    <xdr:cxnSp macro="">
      <xdr:nvCxnSpPr>
        <xdr:cNvPr id="113" name="Connecteur droit 112">
          <a:extLst>
            <a:ext uri="{FF2B5EF4-FFF2-40B4-BE49-F238E27FC236}">
              <a16:creationId xmlns:a16="http://schemas.microsoft.com/office/drawing/2014/main" xmlns="" id="{3A328AF5-950C-4E1F-B168-6BCED920FB6A}"/>
            </a:ext>
          </a:extLst>
        </xdr:cNvPr>
        <xdr:cNvCxnSpPr/>
      </xdr:nvCxnSpPr>
      <xdr:spPr>
        <a:xfrm flipV="1">
          <a:off x="2571750" y="4876800"/>
          <a:ext cx="752475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29</xdr:row>
      <xdr:rowOff>95250</xdr:rowOff>
    </xdr:from>
    <xdr:to>
      <xdr:col>5</xdr:col>
      <xdr:colOff>19050</xdr:colOff>
      <xdr:row>31</xdr:row>
      <xdr:rowOff>104775</xdr:rowOff>
    </xdr:to>
    <xdr:cxnSp macro="">
      <xdr:nvCxnSpPr>
        <xdr:cNvPr id="117" name="Connecteur droit 116">
          <a:extLst>
            <a:ext uri="{FF2B5EF4-FFF2-40B4-BE49-F238E27FC236}">
              <a16:creationId xmlns:a16="http://schemas.microsoft.com/office/drawing/2014/main" xmlns="" id="{0EFEE546-E252-4A75-A224-DAE3229AE217}"/>
            </a:ext>
          </a:extLst>
        </xdr:cNvPr>
        <xdr:cNvCxnSpPr/>
      </xdr:nvCxnSpPr>
      <xdr:spPr>
        <a:xfrm>
          <a:off x="2562225" y="6057900"/>
          <a:ext cx="781050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31</xdr:row>
      <xdr:rowOff>95250</xdr:rowOff>
    </xdr:from>
    <xdr:to>
      <xdr:col>5</xdr:col>
      <xdr:colOff>0</xdr:colOff>
      <xdr:row>33</xdr:row>
      <xdr:rowOff>95250</xdr:rowOff>
    </xdr:to>
    <xdr:cxnSp macro="">
      <xdr:nvCxnSpPr>
        <xdr:cNvPr id="121" name="Connecteur droit 120">
          <a:extLst>
            <a:ext uri="{FF2B5EF4-FFF2-40B4-BE49-F238E27FC236}">
              <a16:creationId xmlns:a16="http://schemas.microsoft.com/office/drawing/2014/main" xmlns="" id="{3E4BDE9C-7BBA-4C9B-88E7-4280A66FC389}"/>
            </a:ext>
          </a:extLst>
        </xdr:cNvPr>
        <xdr:cNvCxnSpPr/>
      </xdr:nvCxnSpPr>
      <xdr:spPr>
        <a:xfrm flipV="1">
          <a:off x="2562225" y="6457950"/>
          <a:ext cx="76200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104775</xdr:rowOff>
    </xdr:from>
    <xdr:to>
      <xdr:col>7</xdr:col>
      <xdr:colOff>9525</xdr:colOff>
      <xdr:row>27</xdr:row>
      <xdr:rowOff>95250</xdr:rowOff>
    </xdr:to>
    <xdr:cxnSp macro="">
      <xdr:nvCxnSpPr>
        <xdr:cNvPr id="125" name="Connecteur droit 124">
          <a:extLst>
            <a:ext uri="{FF2B5EF4-FFF2-40B4-BE49-F238E27FC236}">
              <a16:creationId xmlns:a16="http://schemas.microsoft.com/office/drawing/2014/main" xmlns="" id="{D376FBBA-F4D9-4A0F-A2D2-79D40CC4441B}"/>
            </a:ext>
          </a:extLst>
        </xdr:cNvPr>
        <xdr:cNvCxnSpPr/>
      </xdr:nvCxnSpPr>
      <xdr:spPr>
        <a:xfrm>
          <a:off x="4086225" y="4876800"/>
          <a:ext cx="771525" cy="790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104775</xdr:rowOff>
    </xdr:from>
    <xdr:to>
      <xdr:col>7</xdr:col>
      <xdr:colOff>0</xdr:colOff>
      <xdr:row>31</xdr:row>
      <xdr:rowOff>114300</xdr:rowOff>
    </xdr:to>
    <xdr:cxnSp macro="">
      <xdr:nvCxnSpPr>
        <xdr:cNvPr id="129" name="Connecteur droit 128">
          <a:extLst>
            <a:ext uri="{FF2B5EF4-FFF2-40B4-BE49-F238E27FC236}">
              <a16:creationId xmlns:a16="http://schemas.microsoft.com/office/drawing/2014/main" xmlns="" id="{D7D507BF-A976-4EE6-AC43-05EAA3374C7F}"/>
            </a:ext>
          </a:extLst>
        </xdr:cNvPr>
        <xdr:cNvCxnSpPr/>
      </xdr:nvCxnSpPr>
      <xdr:spPr>
        <a:xfrm flipV="1">
          <a:off x="4086225" y="5676900"/>
          <a:ext cx="762000" cy="800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0</xdr:rowOff>
    </xdr:from>
    <xdr:to>
      <xdr:col>9</xdr:col>
      <xdr:colOff>0</xdr:colOff>
      <xdr:row>27</xdr:row>
      <xdr:rowOff>114300</xdr:rowOff>
    </xdr:to>
    <xdr:cxnSp macro="">
      <xdr:nvCxnSpPr>
        <xdr:cNvPr id="133" name="Connecteur droit 132">
          <a:extLst>
            <a:ext uri="{FF2B5EF4-FFF2-40B4-BE49-F238E27FC236}">
              <a16:creationId xmlns:a16="http://schemas.microsoft.com/office/drawing/2014/main" xmlns="" id="{69B07FD0-D652-47D8-A746-4C7BFEACE5A3}"/>
            </a:ext>
          </a:extLst>
        </xdr:cNvPr>
        <xdr:cNvCxnSpPr/>
      </xdr:nvCxnSpPr>
      <xdr:spPr>
        <a:xfrm flipV="1">
          <a:off x="5610225" y="4019550"/>
          <a:ext cx="762000" cy="1666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219075</xdr:rowOff>
    </xdr:from>
    <xdr:to>
      <xdr:col>2</xdr:col>
      <xdr:colOff>752475</xdr:colOff>
      <xdr:row>5</xdr:row>
      <xdr:rowOff>238125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xmlns="" id="{A4F8D46C-7B34-44B9-B1F0-89E47EDFE624}"/>
            </a:ext>
          </a:extLst>
        </xdr:cNvPr>
        <xdr:cNvCxnSpPr/>
      </xdr:nvCxnSpPr>
      <xdr:spPr>
        <a:xfrm>
          <a:off x="2686050" y="1562100"/>
          <a:ext cx="7429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228600</xdr:rowOff>
    </xdr:from>
    <xdr:to>
      <xdr:col>3</xdr:col>
      <xdr:colOff>9525</xdr:colOff>
      <xdr:row>6</xdr:row>
      <xdr:rowOff>266700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xmlns="" id="{EE317342-7ED6-4A3B-ACFE-0BBD647F3A23}"/>
            </a:ext>
          </a:extLst>
        </xdr:cNvPr>
        <xdr:cNvCxnSpPr/>
      </xdr:nvCxnSpPr>
      <xdr:spPr>
        <a:xfrm flipV="1">
          <a:off x="2676525" y="1952625"/>
          <a:ext cx="771525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</xdr:row>
      <xdr:rowOff>209550</xdr:rowOff>
    </xdr:from>
    <xdr:to>
      <xdr:col>5</xdr:col>
      <xdr:colOff>0</xdr:colOff>
      <xdr:row>7</xdr:row>
      <xdr:rowOff>247650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xmlns="" id="{DA2B79DE-8687-411D-A62E-B63992A78904}"/>
            </a:ext>
          </a:extLst>
        </xdr:cNvPr>
        <xdr:cNvCxnSpPr/>
      </xdr:nvCxnSpPr>
      <xdr:spPr>
        <a:xfrm>
          <a:off x="5362575" y="1933575"/>
          <a:ext cx="752475" cy="800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238125</xdr:rowOff>
    </xdr:from>
    <xdr:to>
      <xdr:col>7</xdr:col>
      <xdr:colOff>0</xdr:colOff>
      <xdr:row>11</xdr:row>
      <xdr:rowOff>228600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xmlns="" id="{A743D68C-5FBD-4112-BD07-EDCEC44CC21C}"/>
            </a:ext>
          </a:extLst>
        </xdr:cNvPr>
        <xdr:cNvCxnSpPr/>
      </xdr:nvCxnSpPr>
      <xdr:spPr>
        <a:xfrm>
          <a:off x="8029575" y="2724150"/>
          <a:ext cx="762000" cy="1514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238125</xdr:rowOff>
    </xdr:from>
    <xdr:to>
      <xdr:col>3</xdr:col>
      <xdr:colOff>9525</xdr:colOff>
      <xdr:row>9</xdr:row>
      <xdr:rowOff>257175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xmlns="" id="{FBC47AC7-8129-4488-8711-8B382CF4DDBF}"/>
            </a:ext>
          </a:extLst>
        </xdr:cNvPr>
        <xdr:cNvCxnSpPr/>
      </xdr:nvCxnSpPr>
      <xdr:spPr>
        <a:xfrm>
          <a:off x="2676525" y="3105150"/>
          <a:ext cx="771525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257175</xdr:rowOff>
    </xdr:from>
    <xdr:to>
      <xdr:col>3</xdr:col>
      <xdr:colOff>0</xdr:colOff>
      <xdr:row>10</xdr:row>
      <xdr:rowOff>247650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xmlns="" id="{452A78B4-D880-4CE1-8D6E-1F38102EBA2F}"/>
            </a:ext>
          </a:extLst>
        </xdr:cNvPr>
        <xdr:cNvCxnSpPr/>
      </xdr:nvCxnSpPr>
      <xdr:spPr>
        <a:xfrm flipV="1">
          <a:off x="2676525" y="3505200"/>
          <a:ext cx="76200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238125</xdr:rowOff>
    </xdr:from>
    <xdr:to>
      <xdr:col>5</xdr:col>
      <xdr:colOff>0</xdr:colOff>
      <xdr:row>9</xdr:row>
      <xdr:rowOff>257175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xmlns="" id="{83BA8388-4BDE-422A-B8B5-EB3A79BF9CD0}"/>
            </a:ext>
          </a:extLst>
        </xdr:cNvPr>
        <xdr:cNvCxnSpPr/>
      </xdr:nvCxnSpPr>
      <xdr:spPr>
        <a:xfrm flipV="1">
          <a:off x="5353050" y="2724150"/>
          <a:ext cx="762000" cy="781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257175</xdr:rowOff>
    </xdr:from>
    <xdr:to>
      <xdr:col>3</xdr:col>
      <xdr:colOff>9525</xdr:colOff>
      <xdr:row>13</xdr:row>
      <xdr:rowOff>238125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xmlns="" id="{EE0D4ABD-EE24-425F-B007-E905BC5784EA}"/>
            </a:ext>
          </a:extLst>
        </xdr:cNvPr>
        <xdr:cNvCxnSpPr/>
      </xdr:nvCxnSpPr>
      <xdr:spPr>
        <a:xfrm>
          <a:off x="2676525" y="4648200"/>
          <a:ext cx="771525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238125</xdr:rowOff>
    </xdr:from>
    <xdr:to>
      <xdr:col>3</xdr:col>
      <xdr:colOff>0</xdr:colOff>
      <xdr:row>14</xdr:row>
      <xdr:rowOff>276225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xmlns="" id="{2A292063-CD7C-4AD8-9798-0F330BA53571}"/>
            </a:ext>
          </a:extLst>
        </xdr:cNvPr>
        <xdr:cNvCxnSpPr/>
      </xdr:nvCxnSpPr>
      <xdr:spPr>
        <a:xfrm flipV="1">
          <a:off x="2676525" y="5010150"/>
          <a:ext cx="762000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257175</xdr:rowOff>
    </xdr:from>
    <xdr:to>
      <xdr:col>3</xdr:col>
      <xdr:colOff>0</xdr:colOff>
      <xdr:row>17</xdr:row>
      <xdr:rowOff>247650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xmlns="" id="{074A0817-4749-4EA5-9E17-CFD377855BD2}"/>
            </a:ext>
          </a:extLst>
        </xdr:cNvPr>
        <xdr:cNvCxnSpPr/>
      </xdr:nvCxnSpPr>
      <xdr:spPr>
        <a:xfrm>
          <a:off x="2676525" y="6172200"/>
          <a:ext cx="76200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238125</xdr:rowOff>
    </xdr:from>
    <xdr:to>
      <xdr:col>3</xdr:col>
      <xdr:colOff>0</xdr:colOff>
      <xdr:row>18</xdr:row>
      <xdr:rowOff>266700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xmlns="" id="{37B43144-6C2B-49DB-B59C-1D4DE847AAF0}"/>
            </a:ext>
          </a:extLst>
        </xdr:cNvPr>
        <xdr:cNvCxnSpPr/>
      </xdr:nvCxnSpPr>
      <xdr:spPr>
        <a:xfrm flipV="1">
          <a:off x="2676525" y="6534150"/>
          <a:ext cx="762000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247650</xdr:rowOff>
    </xdr:from>
    <xdr:to>
      <xdr:col>4</xdr:col>
      <xdr:colOff>752475</xdr:colOff>
      <xdr:row>15</xdr:row>
      <xdr:rowOff>247650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xmlns="" id="{ADB02A24-9032-4638-BF39-C091504D6775}"/>
            </a:ext>
          </a:extLst>
        </xdr:cNvPr>
        <xdr:cNvCxnSpPr/>
      </xdr:nvCxnSpPr>
      <xdr:spPr>
        <a:xfrm>
          <a:off x="5353050" y="5019675"/>
          <a:ext cx="752475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</xdr:row>
      <xdr:rowOff>238125</xdr:rowOff>
    </xdr:from>
    <xdr:to>
      <xdr:col>4</xdr:col>
      <xdr:colOff>752475</xdr:colOff>
      <xdr:row>17</xdr:row>
      <xdr:rowOff>247650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xmlns="" id="{06B76F80-A6E6-4FDE-8F30-2566AF2D15B3}"/>
            </a:ext>
          </a:extLst>
        </xdr:cNvPr>
        <xdr:cNvCxnSpPr/>
      </xdr:nvCxnSpPr>
      <xdr:spPr>
        <a:xfrm flipV="1">
          <a:off x="5353050" y="5772150"/>
          <a:ext cx="752475" cy="771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209550</xdr:rowOff>
    </xdr:from>
    <xdr:to>
      <xdr:col>7</xdr:col>
      <xdr:colOff>9525</xdr:colOff>
      <xdr:row>15</xdr:row>
      <xdr:rowOff>257175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xmlns="" id="{D564E380-4243-417E-A679-6C79A5644CD8}"/>
            </a:ext>
          </a:extLst>
        </xdr:cNvPr>
        <xdr:cNvCxnSpPr/>
      </xdr:nvCxnSpPr>
      <xdr:spPr>
        <a:xfrm flipV="1">
          <a:off x="8039100" y="4219575"/>
          <a:ext cx="762000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</xdr:row>
      <xdr:rowOff>209550</xdr:rowOff>
    </xdr:from>
    <xdr:to>
      <xdr:col>3</xdr:col>
      <xdr:colOff>0</xdr:colOff>
      <xdr:row>8</xdr:row>
      <xdr:rowOff>247650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xmlns="" id="{DA2B79DE-8687-411D-A62E-B63992A78904}"/>
            </a:ext>
          </a:extLst>
        </xdr:cNvPr>
        <xdr:cNvCxnSpPr/>
      </xdr:nvCxnSpPr>
      <xdr:spPr>
        <a:xfrm>
          <a:off x="5362575" y="1933575"/>
          <a:ext cx="752475" cy="800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238125</xdr:rowOff>
    </xdr:from>
    <xdr:to>
      <xdr:col>5</xdr:col>
      <xdr:colOff>0</xdr:colOff>
      <xdr:row>12</xdr:row>
      <xdr:rowOff>228600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xmlns="" id="{A743D68C-5FBD-4112-BD07-EDCEC44CC21C}"/>
            </a:ext>
          </a:extLst>
        </xdr:cNvPr>
        <xdr:cNvCxnSpPr/>
      </xdr:nvCxnSpPr>
      <xdr:spPr>
        <a:xfrm>
          <a:off x="8029575" y="2724150"/>
          <a:ext cx="762000" cy="1514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238125</xdr:rowOff>
    </xdr:from>
    <xdr:to>
      <xdr:col>3</xdr:col>
      <xdr:colOff>0</xdr:colOff>
      <xdr:row>10</xdr:row>
      <xdr:rowOff>257175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xmlns="" id="{83BA8388-4BDE-422A-B8B5-EB3A79BF9CD0}"/>
            </a:ext>
          </a:extLst>
        </xdr:cNvPr>
        <xdr:cNvCxnSpPr/>
      </xdr:nvCxnSpPr>
      <xdr:spPr>
        <a:xfrm flipV="1">
          <a:off x="5353050" y="2724150"/>
          <a:ext cx="762000" cy="781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247650</xdr:rowOff>
    </xdr:from>
    <xdr:to>
      <xdr:col>2</xdr:col>
      <xdr:colOff>752475</xdr:colOff>
      <xdr:row>16</xdr:row>
      <xdr:rowOff>247650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xmlns="" id="{ADB02A24-9032-4638-BF39-C091504D6775}"/>
            </a:ext>
          </a:extLst>
        </xdr:cNvPr>
        <xdr:cNvCxnSpPr/>
      </xdr:nvCxnSpPr>
      <xdr:spPr>
        <a:xfrm>
          <a:off x="5353050" y="5019675"/>
          <a:ext cx="752475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238125</xdr:rowOff>
    </xdr:from>
    <xdr:to>
      <xdr:col>2</xdr:col>
      <xdr:colOff>752475</xdr:colOff>
      <xdr:row>18</xdr:row>
      <xdr:rowOff>247650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xmlns="" id="{06B76F80-A6E6-4FDE-8F30-2566AF2D15B3}"/>
            </a:ext>
          </a:extLst>
        </xdr:cNvPr>
        <xdr:cNvCxnSpPr/>
      </xdr:nvCxnSpPr>
      <xdr:spPr>
        <a:xfrm flipV="1">
          <a:off x="5353050" y="5772150"/>
          <a:ext cx="752475" cy="771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12</xdr:row>
      <xdr:rowOff>209550</xdr:rowOff>
    </xdr:from>
    <xdr:to>
      <xdr:col>5</xdr:col>
      <xdr:colOff>9525</xdr:colOff>
      <xdr:row>16</xdr:row>
      <xdr:rowOff>257175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xmlns="" id="{D564E380-4243-417E-A679-6C79A5644CD8}"/>
            </a:ext>
          </a:extLst>
        </xdr:cNvPr>
        <xdr:cNvCxnSpPr/>
      </xdr:nvCxnSpPr>
      <xdr:spPr>
        <a:xfrm flipV="1">
          <a:off x="8039100" y="4219575"/>
          <a:ext cx="762000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219075</xdr:rowOff>
    </xdr:from>
    <xdr:to>
      <xdr:col>2</xdr:col>
      <xdr:colOff>752475</xdr:colOff>
      <xdr:row>5</xdr:row>
      <xdr:rowOff>238125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xmlns="" id="{A4F8D46C-7B34-44B9-B1F0-89E47EDFE624}"/>
            </a:ext>
          </a:extLst>
        </xdr:cNvPr>
        <xdr:cNvCxnSpPr/>
      </xdr:nvCxnSpPr>
      <xdr:spPr>
        <a:xfrm>
          <a:off x="2600325" y="1562100"/>
          <a:ext cx="742950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228600</xdr:rowOff>
    </xdr:from>
    <xdr:to>
      <xdr:col>3</xdr:col>
      <xdr:colOff>9525</xdr:colOff>
      <xdr:row>6</xdr:row>
      <xdr:rowOff>266700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xmlns="" id="{EE317342-7ED6-4A3B-ACFE-0BBD647F3A23}"/>
            </a:ext>
          </a:extLst>
        </xdr:cNvPr>
        <xdr:cNvCxnSpPr/>
      </xdr:nvCxnSpPr>
      <xdr:spPr>
        <a:xfrm flipV="1">
          <a:off x="2590800" y="2028825"/>
          <a:ext cx="771525" cy="495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</xdr:row>
      <xdr:rowOff>209550</xdr:rowOff>
    </xdr:from>
    <xdr:to>
      <xdr:col>5</xdr:col>
      <xdr:colOff>0</xdr:colOff>
      <xdr:row>7</xdr:row>
      <xdr:rowOff>247650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xmlns="" id="{DA2B79DE-8687-411D-A62E-B63992A78904}"/>
            </a:ext>
          </a:extLst>
        </xdr:cNvPr>
        <xdr:cNvCxnSpPr/>
      </xdr:nvCxnSpPr>
      <xdr:spPr>
        <a:xfrm>
          <a:off x="5191125" y="2009775"/>
          <a:ext cx="752475" cy="952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238125</xdr:rowOff>
    </xdr:from>
    <xdr:to>
      <xdr:col>7</xdr:col>
      <xdr:colOff>0</xdr:colOff>
      <xdr:row>11</xdr:row>
      <xdr:rowOff>228600</xdr:rowOff>
    </xdr:to>
    <xdr:cxnSp macro="">
      <xdr:nvCxnSpPr>
        <xdr:cNvPr id="22" name="Connecteur droit 21">
          <a:extLst>
            <a:ext uri="{FF2B5EF4-FFF2-40B4-BE49-F238E27FC236}">
              <a16:creationId xmlns:a16="http://schemas.microsoft.com/office/drawing/2014/main" xmlns="" id="{A743D68C-5FBD-4112-BD07-EDCEC44CC21C}"/>
            </a:ext>
          </a:extLst>
        </xdr:cNvPr>
        <xdr:cNvCxnSpPr/>
      </xdr:nvCxnSpPr>
      <xdr:spPr>
        <a:xfrm>
          <a:off x="7772400" y="2952750"/>
          <a:ext cx="762000" cy="1819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238125</xdr:rowOff>
    </xdr:from>
    <xdr:to>
      <xdr:col>3</xdr:col>
      <xdr:colOff>9525</xdr:colOff>
      <xdr:row>9</xdr:row>
      <xdr:rowOff>257175</xdr:rowOff>
    </xdr:to>
    <xdr:cxnSp macro="">
      <xdr:nvCxnSpPr>
        <xdr:cNvPr id="26" name="Connecteur droit 25">
          <a:extLst>
            <a:ext uri="{FF2B5EF4-FFF2-40B4-BE49-F238E27FC236}">
              <a16:creationId xmlns:a16="http://schemas.microsoft.com/office/drawing/2014/main" xmlns="" id="{FBC47AC7-8129-4488-8711-8B382CF4DDBF}"/>
            </a:ext>
          </a:extLst>
        </xdr:cNvPr>
        <xdr:cNvCxnSpPr/>
      </xdr:nvCxnSpPr>
      <xdr:spPr>
        <a:xfrm>
          <a:off x="2590800" y="3409950"/>
          <a:ext cx="771525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257175</xdr:rowOff>
    </xdr:from>
    <xdr:to>
      <xdr:col>3</xdr:col>
      <xdr:colOff>0</xdr:colOff>
      <xdr:row>10</xdr:row>
      <xdr:rowOff>247650</xdr:rowOff>
    </xdr:to>
    <xdr:cxnSp macro="">
      <xdr:nvCxnSpPr>
        <xdr:cNvPr id="30" name="Connecteur droit 29">
          <a:extLst>
            <a:ext uri="{FF2B5EF4-FFF2-40B4-BE49-F238E27FC236}">
              <a16:creationId xmlns:a16="http://schemas.microsoft.com/office/drawing/2014/main" xmlns="" id="{452A78B4-D880-4CE1-8D6E-1F38102EBA2F}"/>
            </a:ext>
          </a:extLst>
        </xdr:cNvPr>
        <xdr:cNvCxnSpPr/>
      </xdr:nvCxnSpPr>
      <xdr:spPr>
        <a:xfrm flipV="1">
          <a:off x="2590800" y="3886200"/>
          <a:ext cx="762000" cy="447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238125</xdr:rowOff>
    </xdr:from>
    <xdr:to>
      <xdr:col>5</xdr:col>
      <xdr:colOff>0</xdr:colOff>
      <xdr:row>9</xdr:row>
      <xdr:rowOff>257175</xdr:rowOff>
    </xdr:to>
    <xdr:cxnSp macro="">
      <xdr:nvCxnSpPr>
        <xdr:cNvPr id="34" name="Connecteur droit 33">
          <a:extLst>
            <a:ext uri="{FF2B5EF4-FFF2-40B4-BE49-F238E27FC236}">
              <a16:creationId xmlns:a16="http://schemas.microsoft.com/office/drawing/2014/main" xmlns="" id="{83BA8388-4BDE-422A-B8B5-EB3A79BF9CD0}"/>
            </a:ext>
          </a:extLst>
        </xdr:cNvPr>
        <xdr:cNvCxnSpPr/>
      </xdr:nvCxnSpPr>
      <xdr:spPr>
        <a:xfrm flipV="1">
          <a:off x="5181600" y="2952750"/>
          <a:ext cx="762000" cy="933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257175</xdr:rowOff>
    </xdr:from>
    <xdr:to>
      <xdr:col>3</xdr:col>
      <xdr:colOff>9525</xdr:colOff>
      <xdr:row>13</xdr:row>
      <xdr:rowOff>238125</xdr:rowOff>
    </xdr:to>
    <xdr:cxnSp macro="">
      <xdr:nvCxnSpPr>
        <xdr:cNvPr id="38" name="Connecteur droit 37">
          <a:extLst>
            <a:ext uri="{FF2B5EF4-FFF2-40B4-BE49-F238E27FC236}">
              <a16:creationId xmlns:a16="http://schemas.microsoft.com/office/drawing/2014/main" xmlns="" id="{EE0D4ABD-EE24-425F-B007-E905BC5784EA}"/>
            </a:ext>
          </a:extLst>
        </xdr:cNvPr>
        <xdr:cNvCxnSpPr/>
      </xdr:nvCxnSpPr>
      <xdr:spPr>
        <a:xfrm>
          <a:off x="2590800" y="5257800"/>
          <a:ext cx="771525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238125</xdr:rowOff>
    </xdr:from>
    <xdr:to>
      <xdr:col>3</xdr:col>
      <xdr:colOff>0</xdr:colOff>
      <xdr:row>14</xdr:row>
      <xdr:rowOff>276225</xdr:rowOff>
    </xdr:to>
    <xdr:cxnSp macro="">
      <xdr:nvCxnSpPr>
        <xdr:cNvPr id="42" name="Connecteur droit 41">
          <a:extLst>
            <a:ext uri="{FF2B5EF4-FFF2-40B4-BE49-F238E27FC236}">
              <a16:creationId xmlns:a16="http://schemas.microsoft.com/office/drawing/2014/main" xmlns="" id="{2A292063-CD7C-4AD8-9798-0F330BA53571}"/>
            </a:ext>
          </a:extLst>
        </xdr:cNvPr>
        <xdr:cNvCxnSpPr/>
      </xdr:nvCxnSpPr>
      <xdr:spPr>
        <a:xfrm flipV="1">
          <a:off x="2590800" y="5695950"/>
          <a:ext cx="762000" cy="495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257175</xdr:rowOff>
    </xdr:from>
    <xdr:to>
      <xdr:col>3</xdr:col>
      <xdr:colOff>0</xdr:colOff>
      <xdr:row>17</xdr:row>
      <xdr:rowOff>247650</xdr:rowOff>
    </xdr:to>
    <xdr:cxnSp macro="">
      <xdr:nvCxnSpPr>
        <xdr:cNvPr id="46" name="Connecteur droit 45">
          <a:extLst>
            <a:ext uri="{FF2B5EF4-FFF2-40B4-BE49-F238E27FC236}">
              <a16:creationId xmlns:a16="http://schemas.microsoft.com/office/drawing/2014/main" xmlns="" id="{074A0817-4749-4EA5-9E17-CFD377855BD2}"/>
            </a:ext>
          </a:extLst>
        </xdr:cNvPr>
        <xdr:cNvCxnSpPr/>
      </xdr:nvCxnSpPr>
      <xdr:spPr>
        <a:xfrm>
          <a:off x="2590800" y="7086600"/>
          <a:ext cx="762000" cy="447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238125</xdr:rowOff>
    </xdr:from>
    <xdr:to>
      <xdr:col>3</xdr:col>
      <xdr:colOff>0</xdr:colOff>
      <xdr:row>18</xdr:row>
      <xdr:rowOff>266700</xdr:rowOff>
    </xdr:to>
    <xdr:cxnSp macro="">
      <xdr:nvCxnSpPr>
        <xdr:cNvPr id="50" name="Connecteur droit 49">
          <a:extLst>
            <a:ext uri="{FF2B5EF4-FFF2-40B4-BE49-F238E27FC236}">
              <a16:creationId xmlns:a16="http://schemas.microsoft.com/office/drawing/2014/main" xmlns="" id="{37B43144-6C2B-49DB-B59C-1D4DE847AAF0}"/>
            </a:ext>
          </a:extLst>
        </xdr:cNvPr>
        <xdr:cNvCxnSpPr/>
      </xdr:nvCxnSpPr>
      <xdr:spPr>
        <a:xfrm flipV="1">
          <a:off x="2590800" y="7524750"/>
          <a:ext cx="762000" cy="485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247650</xdr:rowOff>
    </xdr:from>
    <xdr:to>
      <xdr:col>4</xdr:col>
      <xdr:colOff>752475</xdr:colOff>
      <xdr:row>15</xdr:row>
      <xdr:rowOff>247650</xdr:rowOff>
    </xdr:to>
    <xdr:cxnSp macro="">
      <xdr:nvCxnSpPr>
        <xdr:cNvPr id="54" name="Connecteur droit 53">
          <a:extLst>
            <a:ext uri="{FF2B5EF4-FFF2-40B4-BE49-F238E27FC236}">
              <a16:creationId xmlns:a16="http://schemas.microsoft.com/office/drawing/2014/main" xmlns="" id="{ADB02A24-9032-4638-BF39-C091504D6775}"/>
            </a:ext>
          </a:extLst>
        </xdr:cNvPr>
        <xdr:cNvCxnSpPr/>
      </xdr:nvCxnSpPr>
      <xdr:spPr>
        <a:xfrm>
          <a:off x="5181600" y="5705475"/>
          <a:ext cx="752475" cy="914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</xdr:row>
      <xdr:rowOff>238125</xdr:rowOff>
    </xdr:from>
    <xdr:to>
      <xdr:col>4</xdr:col>
      <xdr:colOff>752475</xdr:colOff>
      <xdr:row>17</xdr:row>
      <xdr:rowOff>247650</xdr:rowOff>
    </xdr:to>
    <xdr:cxnSp macro="">
      <xdr:nvCxnSpPr>
        <xdr:cNvPr id="58" name="Connecteur droit 57">
          <a:extLst>
            <a:ext uri="{FF2B5EF4-FFF2-40B4-BE49-F238E27FC236}">
              <a16:creationId xmlns:a16="http://schemas.microsoft.com/office/drawing/2014/main" xmlns="" id="{06B76F80-A6E6-4FDE-8F30-2566AF2D15B3}"/>
            </a:ext>
          </a:extLst>
        </xdr:cNvPr>
        <xdr:cNvCxnSpPr/>
      </xdr:nvCxnSpPr>
      <xdr:spPr>
        <a:xfrm flipV="1">
          <a:off x="5181600" y="6610350"/>
          <a:ext cx="752475" cy="923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209550</xdr:rowOff>
    </xdr:from>
    <xdr:to>
      <xdr:col>7</xdr:col>
      <xdr:colOff>9525</xdr:colOff>
      <xdr:row>15</xdr:row>
      <xdr:rowOff>257175</xdr:rowOff>
    </xdr:to>
    <xdr:cxnSp macro="">
      <xdr:nvCxnSpPr>
        <xdr:cNvPr id="62" name="Connecteur droit 61">
          <a:extLst>
            <a:ext uri="{FF2B5EF4-FFF2-40B4-BE49-F238E27FC236}">
              <a16:creationId xmlns:a16="http://schemas.microsoft.com/office/drawing/2014/main" xmlns="" id="{D564E380-4243-417E-A679-6C79A5644CD8}"/>
            </a:ext>
          </a:extLst>
        </xdr:cNvPr>
        <xdr:cNvCxnSpPr/>
      </xdr:nvCxnSpPr>
      <xdr:spPr>
        <a:xfrm flipV="1">
          <a:off x="7781925" y="4752975"/>
          <a:ext cx="76200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remy.steinbrecher@orange.fr" TargetMode="External"/><Relationship Id="rId2" Type="http://schemas.openxmlformats.org/officeDocument/2006/relationships/hyperlink" Target="mailto:fredblanc99@gmail.com" TargetMode="External"/><Relationship Id="rId1" Type="http://schemas.openxmlformats.org/officeDocument/2006/relationships/hyperlink" Target="mailto:jacky.bourgin@hotmail.fr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mailto:cloyrion@outlook.fr" TargetMode="External"/><Relationship Id="rId4" Type="http://schemas.openxmlformats.org/officeDocument/2006/relationships/hyperlink" Target="mailto:philippe.cestel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5"/>
  <sheetViews>
    <sheetView tabSelected="1" workbookViewId="0">
      <selection activeCell="H20" sqref="H20"/>
    </sheetView>
  </sheetViews>
  <sheetFormatPr baseColWidth="10" defaultRowHeight="15"/>
  <cols>
    <col min="1" max="1" width="4.140625" customWidth="1"/>
    <col min="2" max="2" width="18.7109375" style="2" customWidth="1"/>
    <col min="3" max="3" width="8.7109375" customWidth="1"/>
    <col min="4" max="4" width="18.7109375" style="1" customWidth="1"/>
    <col min="6" max="6" width="18.7109375" style="1" customWidth="1"/>
    <col min="8" max="8" width="25.42578125" style="1" customWidth="1"/>
    <col min="10" max="10" width="18.7109375" style="1" customWidth="1"/>
  </cols>
  <sheetData>
    <row r="1" spans="2:10" ht="15.75" thickBot="1"/>
    <row r="2" spans="2:10" ht="36.75" thickBot="1">
      <c r="B2" s="340" t="s">
        <v>166</v>
      </c>
      <c r="C2" s="341"/>
      <c r="D2" s="341"/>
      <c r="E2" s="341"/>
      <c r="F2" s="341"/>
      <c r="G2" s="341"/>
      <c r="H2" s="341"/>
      <c r="I2" s="342"/>
      <c r="J2" s="343"/>
    </row>
    <row r="3" spans="2:10" ht="15.75" customHeight="1" thickBot="1">
      <c r="D3" s="5" t="s">
        <v>5</v>
      </c>
    </row>
    <row r="4" spans="2:10" ht="15.75" thickBot="1">
      <c r="B4" s="6" t="s">
        <v>6</v>
      </c>
    </row>
    <row r="5" spans="2:10" ht="15.75" customHeight="1" thickBot="1">
      <c r="D5" s="286" t="s">
        <v>279</v>
      </c>
      <c r="F5" s="5" t="s">
        <v>2</v>
      </c>
    </row>
    <row r="6" spans="2:10" ht="15.75" thickBot="1">
      <c r="B6" s="6" t="s">
        <v>10</v>
      </c>
    </row>
    <row r="7" spans="2:10" ht="15.75" thickBot="1">
      <c r="F7" s="311" t="s">
        <v>291</v>
      </c>
    </row>
    <row r="8" spans="2:10" ht="15.75" thickBot="1">
      <c r="B8" s="6" t="s">
        <v>152</v>
      </c>
    </row>
    <row r="9" spans="2:10" ht="15.75" customHeight="1" thickBot="1">
      <c r="D9" s="286" t="s">
        <v>291</v>
      </c>
      <c r="H9" s="4" t="s">
        <v>1</v>
      </c>
    </row>
    <row r="10" spans="2:10" ht="15.75" thickBot="1">
      <c r="B10" s="6" t="s">
        <v>153</v>
      </c>
    </row>
    <row r="11" spans="2:10" ht="15.75" thickBot="1">
      <c r="H11" s="334" t="s">
        <v>12</v>
      </c>
    </row>
    <row r="12" spans="2:10" ht="15.75" thickBot="1">
      <c r="B12" s="6" t="s">
        <v>12</v>
      </c>
    </row>
    <row r="13" spans="2:10" ht="15.75" thickBot="1">
      <c r="D13" s="286" t="s">
        <v>12</v>
      </c>
    </row>
    <row r="14" spans="2:10" ht="15.75" thickBot="1">
      <c r="B14" s="6" t="s">
        <v>260</v>
      </c>
    </row>
    <row r="15" spans="2:10" ht="15.75" thickBot="1">
      <c r="F15" s="311" t="s">
        <v>12</v>
      </c>
    </row>
    <row r="16" spans="2:10" ht="15.75" thickBot="1">
      <c r="B16" s="6" t="s">
        <v>261</v>
      </c>
    </row>
    <row r="17" spans="2:10" ht="15.75" thickBot="1">
      <c r="D17" s="286" t="s">
        <v>8</v>
      </c>
      <c r="J17" s="2" t="s">
        <v>4</v>
      </c>
    </row>
    <row r="18" spans="2:10" ht="15.75" thickBot="1">
      <c r="B18" s="6" t="s">
        <v>8</v>
      </c>
    </row>
    <row r="19" spans="2:10" ht="12" customHeight="1">
      <c r="J19" s="338"/>
    </row>
    <row r="20" spans="2:10" ht="12" customHeight="1" thickBot="1">
      <c r="J20" s="339"/>
    </row>
    <row r="21" spans="2:10" ht="15.75" thickBot="1">
      <c r="B21" s="6" t="s">
        <v>9</v>
      </c>
    </row>
    <row r="22" spans="2:10" ht="15.75" customHeight="1" thickBot="1">
      <c r="D22" s="286" t="s">
        <v>9</v>
      </c>
      <c r="F22" s="3"/>
    </row>
    <row r="23" spans="2:10" ht="15.75" thickBot="1">
      <c r="B23" s="6" t="s">
        <v>11</v>
      </c>
    </row>
    <row r="24" spans="2:10" ht="15.75" thickBot="1">
      <c r="F24" s="311" t="s">
        <v>294</v>
      </c>
    </row>
    <row r="25" spans="2:10" ht="15.75" thickBot="1">
      <c r="B25" s="6" t="s">
        <v>14</v>
      </c>
    </row>
    <row r="26" spans="2:10" ht="15.75" customHeight="1" thickBot="1">
      <c r="D26" s="286" t="s">
        <v>294</v>
      </c>
      <c r="H26" s="3"/>
    </row>
    <row r="27" spans="2:10" ht="15.75" thickBot="1">
      <c r="B27" s="6" t="s">
        <v>262</v>
      </c>
    </row>
    <row r="28" spans="2:10" ht="15.75" thickBot="1">
      <c r="H28" s="334" t="s">
        <v>262</v>
      </c>
    </row>
    <row r="29" spans="2:10">
      <c r="B29" s="6" t="s">
        <v>13</v>
      </c>
    </row>
    <row r="30" spans="2:10" ht="15.75" thickBot="1">
      <c r="D30" s="286" t="s">
        <v>15</v>
      </c>
    </row>
    <row r="31" spans="2:10" ht="15.75" thickBot="1">
      <c r="B31" s="6" t="s">
        <v>15</v>
      </c>
    </row>
    <row r="32" spans="2:10" ht="15.75" thickBot="1">
      <c r="F32" s="311" t="s">
        <v>15</v>
      </c>
    </row>
    <row r="33" spans="2:4" ht="15.75" thickBot="1">
      <c r="B33" s="6" t="s">
        <v>263</v>
      </c>
    </row>
    <row r="34" spans="2:4" ht="15.75" thickBot="1">
      <c r="D34" s="286" t="s">
        <v>7</v>
      </c>
    </row>
    <row r="35" spans="2:4" ht="15.75" thickBot="1">
      <c r="B35" s="6" t="s">
        <v>7</v>
      </c>
    </row>
  </sheetData>
  <mergeCells count="2">
    <mergeCell ref="J19:J20"/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T49"/>
  <sheetViews>
    <sheetView topLeftCell="B16" workbookViewId="0">
      <selection activeCell="B37" sqref="B37:C37"/>
    </sheetView>
  </sheetViews>
  <sheetFormatPr baseColWidth="10" defaultRowHeight="15"/>
  <cols>
    <col min="1" max="1" width="4" customWidth="1"/>
    <col min="2" max="2" width="27" customWidth="1"/>
    <col min="3" max="3" width="11.42578125" customWidth="1"/>
    <col min="10" max="10" width="11.42578125" style="285"/>
    <col min="13" max="13" width="13.28515625" customWidth="1"/>
  </cols>
  <sheetData>
    <row r="1" spans="2:14" ht="15.75" thickBot="1"/>
    <row r="2" spans="2:14" ht="36.75" thickBot="1">
      <c r="B2" s="383" t="s">
        <v>243</v>
      </c>
      <c r="C2" s="384"/>
      <c r="D2" s="384"/>
      <c r="E2" s="384"/>
      <c r="F2" s="384"/>
      <c r="G2" s="384"/>
      <c r="H2" s="384"/>
      <c r="I2" s="384"/>
      <c r="J2" s="385"/>
    </row>
    <row r="3" spans="2:14" ht="15.75" thickBot="1">
      <c r="B3" s="252" t="s">
        <v>173</v>
      </c>
      <c r="C3" s="251"/>
      <c r="D3" s="250"/>
      <c r="E3" s="254"/>
      <c r="F3" s="254"/>
      <c r="G3" s="254"/>
      <c r="H3" s="254"/>
      <c r="I3" s="254"/>
      <c r="J3" s="254"/>
    </row>
    <row r="4" spans="2:14" ht="15.75" thickBot="1">
      <c r="B4" s="386" t="s">
        <v>219</v>
      </c>
      <c r="C4" s="387"/>
      <c r="D4" s="388" t="s">
        <v>181</v>
      </c>
      <c r="E4" s="389"/>
      <c r="F4" s="388" t="s">
        <v>182</v>
      </c>
      <c r="G4" s="390"/>
      <c r="H4" s="388" t="s">
        <v>183</v>
      </c>
      <c r="I4" s="390"/>
      <c r="J4" s="261" t="s">
        <v>174</v>
      </c>
      <c r="L4" s="266" t="s">
        <v>208</v>
      </c>
      <c r="M4" s="266" t="s">
        <v>209</v>
      </c>
      <c r="N4" s="266" t="s">
        <v>176</v>
      </c>
    </row>
    <row r="5" spans="2:14" ht="15.75" thickBot="1">
      <c r="B5" s="252"/>
      <c r="C5" s="251"/>
      <c r="D5" s="259" t="s">
        <v>175</v>
      </c>
      <c r="E5" s="260" t="s">
        <v>176</v>
      </c>
      <c r="F5" s="259" t="s">
        <v>175</v>
      </c>
      <c r="G5" s="260" t="s">
        <v>176</v>
      </c>
      <c r="H5" s="259" t="s">
        <v>175</v>
      </c>
      <c r="I5" s="260" t="s">
        <v>176</v>
      </c>
      <c r="J5" s="262" t="s">
        <v>176</v>
      </c>
      <c r="L5" s="263">
        <v>18</v>
      </c>
      <c r="M5" s="263" t="s">
        <v>177</v>
      </c>
      <c r="N5" s="263">
        <v>1</v>
      </c>
    </row>
    <row r="6" spans="2:14" ht="15" customHeight="1" thickBot="1">
      <c r="B6" s="375" t="s">
        <v>178</v>
      </c>
      <c r="C6" s="376"/>
      <c r="D6" s="380"/>
      <c r="E6" s="381"/>
      <c r="F6" s="381"/>
      <c r="G6" s="381"/>
      <c r="H6" s="381"/>
      <c r="I6" s="381"/>
      <c r="J6" s="382"/>
      <c r="L6" s="264">
        <v>18</v>
      </c>
      <c r="M6" s="264" t="s">
        <v>207</v>
      </c>
      <c r="N6" s="264">
        <v>1.1000000000000001</v>
      </c>
    </row>
    <row r="7" spans="2:14" ht="15" customHeight="1" thickBot="1">
      <c r="B7" s="344" t="s">
        <v>226</v>
      </c>
      <c r="C7" s="345"/>
      <c r="D7" s="313">
        <v>0</v>
      </c>
      <c r="E7" s="314"/>
      <c r="F7" s="313">
        <v>0</v>
      </c>
      <c r="G7" s="315"/>
      <c r="H7" s="313">
        <v>0</v>
      </c>
      <c r="I7" s="316"/>
      <c r="J7" s="317">
        <f>SUM(D7:I7)</f>
        <v>0</v>
      </c>
      <c r="L7" s="264">
        <v>17</v>
      </c>
      <c r="M7" s="264" t="s">
        <v>192</v>
      </c>
      <c r="N7" s="264">
        <v>1.2</v>
      </c>
    </row>
    <row r="8" spans="2:14" ht="15" customHeight="1" thickBot="1">
      <c r="B8" s="348" t="s">
        <v>250</v>
      </c>
      <c r="C8" s="349"/>
      <c r="D8" s="318">
        <v>1.3</v>
      </c>
      <c r="E8" s="319"/>
      <c r="F8" s="320"/>
      <c r="G8" s="321">
        <v>0</v>
      </c>
      <c r="H8" s="320"/>
      <c r="I8" s="321">
        <v>1</v>
      </c>
      <c r="J8" s="309">
        <f t="shared" ref="J8:J10" si="0">SUM(D8:I8)</f>
        <v>2.2999999999999998</v>
      </c>
      <c r="L8" s="264">
        <v>17</v>
      </c>
      <c r="M8" s="264" t="s">
        <v>193</v>
      </c>
      <c r="N8" s="264">
        <v>1.3</v>
      </c>
    </row>
    <row r="9" spans="2:14" ht="15" customHeight="1" thickBot="1">
      <c r="B9" s="346" t="s">
        <v>299</v>
      </c>
      <c r="C9" s="347"/>
      <c r="D9" s="320"/>
      <c r="E9" s="321">
        <v>0.9</v>
      </c>
      <c r="F9" s="318">
        <v>1</v>
      </c>
      <c r="G9" s="319"/>
      <c r="H9" s="320"/>
      <c r="I9" s="321">
        <v>0</v>
      </c>
      <c r="J9" s="317">
        <f t="shared" si="0"/>
        <v>1.9</v>
      </c>
      <c r="L9" s="264">
        <v>16</v>
      </c>
      <c r="M9" s="264" t="s">
        <v>195</v>
      </c>
      <c r="N9" s="264">
        <v>1.4</v>
      </c>
    </row>
    <row r="10" spans="2:14" ht="15" customHeight="1" thickBot="1">
      <c r="B10" s="373" t="s">
        <v>240</v>
      </c>
      <c r="C10" s="374"/>
      <c r="D10" s="322"/>
      <c r="E10" s="323">
        <v>0</v>
      </c>
      <c r="F10" s="322"/>
      <c r="G10" s="323">
        <v>1.1000000000000001</v>
      </c>
      <c r="H10" s="324">
        <v>1</v>
      </c>
      <c r="I10" s="325"/>
      <c r="J10" s="317">
        <f t="shared" si="0"/>
        <v>2.1</v>
      </c>
      <c r="L10" s="264">
        <v>16</v>
      </c>
      <c r="M10" s="264" t="s">
        <v>194</v>
      </c>
      <c r="N10" s="264">
        <v>1.5</v>
      </c>
    </row>
    <row r="11" spans="2:14" ht="15.75" thickBot="1">
      <c r="B11" s="375" t="s">
        <v>179</v>
      </c>
      <c r="C11" s="376"/>
      <c r="D11" s="380"/>
      <c r="E11" s="381"/>
      <c r="F11" s="381"/>
      <c r="G11" s="381"/>
      <c r="H11" s="381"/>
      <c r="I11" s="381"/>
      <c r="J11" s="382"/>
      <c r="L11" s="264">
        <v>15</v>
      </c>
      <c r="M11" s="264" t="s">
        <v>197</v>
      </c>
      <c r="N11" s="264">
        <v>1.6</v>
      </c>
    </row>
    <row r="12" spans="2:14" ht="15.75" thickBot="1">
      <c r="B12" s="371" t="s">
        <v>227</v>
      </c>
      <c r="C12" s="372"/>
      <c r="D12" s="313">
        <v>1.2</v>
      </c>
      <c r="E12" s="314"/>
      <c r="F12" s="313">
        <v>1.7</v>
      </c>
      <c r="G12" s="315"/>
      <c r="H12" s="313">
        <v>1</v>
      </c>
      <c r="I12" s="316"/>
      <c r="J12" s="309">
        <f>SUM(D12:I12)</f>
        <v>3.9</v>
      </c>
      <c r="L12" s="264">
        <v>15</v>
      </c>
      <c r="M12" s="264" t="s">
        <v>196</v>
      </c>
      <c r="N12" s="264">
        <v>1.7000000000000002</v>
      </c>
    </row>
    <row r="13" spans="2:14" ht="15.75" thickBot="1">
      <c r="B13" s="346" t="s">
        <v>251</v>
      </c>
      <c r="C13" s="347"/>
      <c r="D13" s="318">
        <v>0</v>
      </c>
      <c r="E13" s="319"/>
      <c r="F13" s="320"/>
      <c r="G13" s="321">
        <v>1.5</v>
      </c>
      <c r="H13" s="320"/>
      <c r="I13" s="321">
        <v>0.9</v>
      </c>
      <c r="J13" s="317">
        <f t="shared" ref="J13:J15" si="1">SUM(D13:I13)</f>
        <v>2.4</v>
      </c>
      <c r="L13" s="264">
        <v>14</v>
      </c>
      <c r="M13" s="264" t="s">
        <v>206</v>
      </c>
      <c r="N13" s="264">
        <v>1.8</v>
      </c>
    </row>
    <row r="14" spans="2:14" ht="15.75" thickBot="1">
      <c r="B14" s="346" t="s">
        <v>238</v>
      </c>
      <c r="C14" s="347"/>
      <c r="D14" s="320"/>
      <c r="E14" s="321">
        <v>0</v>
      </c>
      <c r="F14" s="318">
        <v>0</v>
      </c>
      <c r="G14" s="319"/>
      <c r="H14" s="320"/>
      <c r="I14" s="321">
        <v>0</v>
      </c>
      <c r="J14" s="317">
        <f t="shared" si="1"/>
        <v>0</v>
      </c>
      <c r="L14" s="264">
        <v>14</v>
      </c>
      <c r="M14" s="264" t="s">
        <v>205</v>
      </c>
      <c r="N14" s="264">
        <v>1.9</v>
      </c>
    </row>
    <row r="15" spans="2:14" ht="15.75" thickBot="1">
      <c r="B15" s="373" t="s">
        <v>242</v>
      </c>
      <c r="C15" s="374"/>
      <c r="D15" s="322"/>
      <c r="E15" s="323">
        <v>1.4</v>
      </c>
      <c r="F15" s="322"/>
      <c r="G15" s="323">
        <v>0</v>
      </c>
      <c r="H15" s="324">
        <v>0</v>
      </c>
      <c r="I15" s="325"/>
      <c r="J15" s="317">
        <f t="shared" si="1"/>
        <v>1.4</v>
      </c>
      <c r="L15" s="264">
        <v>13</v>
      </c>
      <c r="M15" s="264" t="s">
        <v>204</v>
      </c>
      <c r="N15" s="264">
        <v>2</v>
      </c>
    </row>
    <row r="16" spans="2:14" ht="15.75" thickBot="1">
      <c r="B16" s="375" t="s">
        <v>180</v>
      </c>
      <c r="C16" s="376"/>
      <c r="D16" s="380"/>
      <c r="E16" s="381"/>
      <c r="F16" s="381"/>
      <c r="G16" s="381"/>
      <c r="H16" s="381"/>
      <c r="I16" s="381"/>
      <c r="J16" s="382"/>
      <c r="L16" s="264">
        <v>13</v>
      </c>
      <c r="M16" s="264" t="s">
        <v>203</v>
      </c>
      <c r="N16" s="264">
        <v>2.1</v>
      </c>
    </row>
    <row r="17" spans="2:20" ht="15.75" thickBot="1">
      <c r="B17" s="344" t="s">
        <v>228</v>
      </c>
      <c r="C17" s="345"/>
      <c r="D17" s="313">
        <v>0</v>
      </c>
      <c r="E17" s="314"/>
      <c r="F17" s="313">
        <v>1.6</v>
      </c>
      <c r="G17" s="315"/>
      <c r="H17" s="313">
        <v>1.6</v>
      </c>
      <c r="I17" s="316"/>
      <c r="J17" s="317">
        <f>SUM(D17:I17)</f>
        <v>3.2</v>
      </c>
      <c r="L17" s="264">
        <v>12</v>
      </c>
      <c r="M17" s="264" t="s">
        <v>199</v>
      </c>
      <c r="N17" s="264">
        <v>2.2000000000000002</v>
      </c>
    </row>
    <row r="18" spans="2:20" ht="15.75" thickBot="1">
      <c r="B18" s="348" t="s">
        <v>252</v>
      </c>
      <c r="C18" s="349"/>
      <c r="D18" s="318">
        <v>1.2</v>
      </c>
      <c r="E18" s="319"/>
      <c r="F18" s="320"/>
      <c r="G18" s="321">
        <v>1.8</v>
      </c>
      <c r="H18" s="320"/>
      <c r="I18" s="321">
        <v>2.4</v>
      </c>
      <c r="J18" s="309">
        <f t="shared" ref="J18:J20" si="2">SUM(D18:I18)</f>
        <v>5.4</v>
      </c>
      <c r="L18" s="264">
        <v>12</v>
      </c>
      <c r="M18" s="264" t="s">
        <v>198</v>
      </c>
      <c r="N18" s="264">
        <v>2.2999999999999998</v>
      </c>
    </row>
    <row r="19" spans="2:20" ht="15.75" thickBot="1">
      <c r="B19" s="346" t="s">
        <v>253</v>
      </c>
      <c r="C19" s="347"/>
      <c r="D19" s="320"/>
      <c r="E19" s="321">
        <v>1.1000000000000001</v>
      </c>
      <c r="F19" s="318">
        <v>0</v>
      </c>
      <c r="G19" s="319"/>
      <c r="H19" s="320"/>
      <c r="I19" s="321">
        <v>0</v>
      </c>
      <c r="J19" s="317">
        <f t="shared" si="2"/>
        <v>1.1000000000000001</v>
      </c>
      <c r="L19" s="264">
        <v>11</v>
      </c>
      <c r="M19" s="264" t="s">
        <v>201</v>
      </c>
      <c r="N19" s="264">
        <v>2.4</v>
      </c>
    </row>
    <row r="20" spans="2:20" ht="15.75" thickBot="1">
      <c r="B20" s="373" t="s">
        <v>241</v>
      </c>
      <c r="C20" s="374"/>
      <c r="D20" s="322"/>
      <c r="E20" s="332">
        <v>0</v>
      </c>
      <c r="F20" s="322"/>
      <c r="G20" s="323">
        <v>0</v>
      </c>
      <c r="H20" s="324">
        <v>0</v>
      </c>
      <c r="I20" s="325"/>
      <c r="J20" s="317">
        <f t="shared" si="2"/>
        <v>0</v>
      </c>
      <c r="L20" s="264">
        <v>11</v>
      </c>
      <c r="M20" s="264" t="s">
        <v>200</v>
      </c>
      <c r="N20" s="264">
        <v>2.5</v>
      </c>
    </row>
    <row r="21" spans="2:20" ht="15.75" thickBot="1">
      <c r="B21" s="375" t="s">
        <v>184</v>
      </c>
      <c r="C21" s="376"/>
      <c r="D21" s="380"/>
      <c r="E21" s="381"/>
      <c r="F21" s="381"/>
      <c r="G21" s="381"/>
      <c r="H21" s="381"/>
      <c r="I21" s="381"/>
      <c r="J21" s="382"/>
      <c r="L21" s="264">
        <v>10</v>
      </c>
      <c r="M21" s="264" t="s">
        <v>202</v>
      </c>
      <c r="N21" s="264">
        <v>2.6</v>
      </c>
    </row>
    <row r="22" spans="2:20" ht="15.75" thickBot="1">
      <c r="B22" s="371" t="s">
        <v>229</v>
      </c>
      <c r="C22" s="372"/>
      <c r="D22" s="313">
        <v>1.6</v>
      </c>
      <c r="E22" s="314"/>
      <c r="F22" s="313">
        <v>1.6</v>
      </c>
      <c r="G22" s="315"/>
      <c r="H22" s="313">
        <v>0</v>
      </c>
      <c r="I22" s="316"/>
      <c r="J22" s="309">
        <f>SUM(D22:I22)</f>
        <v>3.2</v>
      </c>
      <c r="L22" s="265">
        <v>10</v>
      </c>
      <c r="M22" s="265" t="s">
        <v>191</v>
      </c>
      <c r="N22" s="265">
        <v>2.7</v>
      </c>
    </row>
    <row r="23" spans="2:20" ht="15.75" thickBot="1">
      <c r="B23" s="346" t="s">
        <v>234</v>
      </c>
      <c r="C23" s="347"/>
      <c r="D23" s="318">
        <v>0</v>
      </c>
      <c r="E23" s="319"/>
      <c r="F23" s="320"/>
      <c r="G23" s="321">
        <v>0</v>
      </c>
      <c r="H23" s="320"/>
      <c r="I23" s="321">
        <v>0</v>
      </c>
      <c r="J23" s="317">
        <f t="shared" ref="J23:J25" si="3">SUM(D23:I23)</f>
        <v>0</v>
      </c>
    </row>
    <row r="24" spans="2:20" ht="15.75" thickBot="1">
      <c r="B24" s="346" t="s">
        <v>254</v>
      </c>
      <c r="C24" s="347"/>
      <c r="D24" s="320"/>
      <c r="E24" s="321">
        <v>0</v>
      </c>
      <c r="F24" s="318">
        <v>0</v>
      </c>
      <c r="G24" s="319"/>
      <c r="H24" s="320"/>
      <c r="I24" s="321">
        <v>1.6</v>
      </c>
      <c r="J24" s="317">
        <f t="shared" si="3"/>
        <v>1.6</v>
      </c>
    </row>
    <row r="25" spans="2:20" ht="15.75" thickBot="1">
      <c r="B25" s="373" t="s">
        <v>256</v>
      </c>
      <c r="C25" s="374"/>
      <c r="D25" s="322"/>
      <c r="E25" s="323" t="s">
        <v>293</v>
      </c>
      <c r="F25" s="322"/>
      <c r="G25" s="323">
        <v>1.8</v>
      </c>
      <c r="H25" s="324" t="s">
        <v>293</v>
      </c>
      <c r="I25" s="325"/>
      <c r="J25" s="317">
        <f t="shared" si="3"/>
        <v>1.8</v>
      </c>
      <c r="L25" s="352" t="s">
        <v>225</v>
      </c>
      <c r="M25" s="353"/>
      <c r="N25" s="353"/>
      <c r="O25" s="353"/>
      <c r="P25" s="353"/>
      <c r="Q25" s="353"/>
      <c r="R25" s="353"/>
      <c r="S25" s="353"/>
      <c r="T25" s="354"/>
    </row>
    <row r="26" spans="2:20" ht="15.75" thickBot="1">
      <c r="B26" s="375" t="s">
        <v>185</v>
      </c>
      <c r="C26" s="376"/>
      <c r="D26" s="380"/>
      <c r="E26" s="381"/>
      <c r="F26" s="381"/>
      <c r="G26" s="381"/>
      <c r="H26" s="381"/>
      <c r="I26" s="381"/>
      <c r="J26" s="382"/>
      <c r="L26" s="355"/>
      <c r="M26" s="356"/>
      <c r="N26" s="356"/>
      <c r="O26" s="356"/>
      <c r="P26" s="356"/>
      <c r="Q26" s="356"/>
      <c r="R26" s="356"/>
      <c r="S26" s="356"/>
      <c r="T26" s="357"/>
    </row>
    <row r="27" spans="2:20" ht="15.75" thickBot="1">
      <c r="B27" s="344" t="s">
        <v>230</v>
      </c>
      <c r="C27" s="345"/>
      <c r="D27" s="313">
        <v>0</v>
      </c>
      <c r="E27" s="314"/>
      <c r="F27" s="313">
        <v>1.7</v>
      </c>
      <c r="G27" s="315"/>
      <c r="H27" s="313">
        <v>1.9</v>
      </c>
      <c r="I27" s="316"/>
      <c r="J27" s="326">
        <f>SUM(D27:I27)</f>
        <v>3.5999999999999996</v>
      </c>
      <c r="L27" s="358" t="s">
        <v>210</v>
      </c>
      <c r="M27" s="359"/>
      <c r="N27" s="359"/>
      <c r="O27" s="359"/>
      <c r="P27" s="359"/>
      <c r="Q27" s="270" t="s">
        <v>211</v>
      </c>
      <c r="R27" s="271" t="s">
        <v>212</v>
      </c>
      <c r="S27" s="271" t="s">
        <v>214</v>
      </c>
      <c r="T27" s="272" t="s">
        <v>213</v>
      </c>
    </row>
    <row r="28" spans="2:20" ht="15.75" thickBot="1">
      <c r="B28" s="348" t="s">
        <v>235</v>
      </c>
      <c r="C28" s="349"/>
      <c r="D28" s="318">
        <v>1.5</v>
      </c>
      <c r="E28" s="319"/>
      <c r="F28" s="320"/>
      <c r="G28" s="321">
        <v>1.3</v>
      </c>
      <c r="H28" s="320"/>
      <c r="I28" s="321">
        <v>1.8</v>
      </c>
      <c r="J28" s="307">
        <f t="shared" ref="J28:J30" si="4">SUM(D28:I28)</f>
        <v>4.5999999999999996</v>
      </c>
      <c r="L28" s="360"/>
      <c r="M28" s="361"/>
      <c r="N28" s="361"/>
      <c r="O28" s="361"/>
      <c r="P28" s="361"/>
      <c r="Q28" s="267" t="s">
        <v>215</v>
      </c>
      <c r="R28" s="268" t="s">
        <v>216</v>
      </c>
      <c r="S28" s="268" t="s">
        <v>217</v>
      </c>
      <c r="T28" s="269" t="s">
        <v>218</v>
      </c>
    </row>
    <row r="29" spans="2:20" ht="15.75" thickBot="1">
      <c r="B29" s="346" t="s">
        <v>255</v>
      </c>
      <c r="C29" s="347"/>
      <c r="D29" s="320"/>
      <c r="E29" s="321">
        <v>1.6</v>
      </c>
      <c r="F29" s="318">
        <v>0</v>
      </c>
      <c r="G29" s="319"/>
      <c r="H29" s="320"/>
      <c r="I29" s="321">
        <v>0</v>
      </c>
      <c r="J29" s="326">
        <f t="shared" si="4"/>
        <v>1.6</v>
      </c>
    </row>
    <row r="30" spans="2:20" ht="15.75" thickBot="1">
      <c r="B30" s="373" t="s">
        <v>259</v>
      </c>
      <c r="C30" s="374"/>
      <c r="D30" s="322"/>
      <c r="E30" s="323">
        <v>0</v>
      </c>
      <c r="F30" s="322"/>
      <c r="G30" s="323">
        <v>0</v>
      </c>
      <c r="H30" s="324">
        <v>0</v>
      </c>
      <c r="I30" s="325"/>
      <c r="J30" s="326">
        <f t="shared" si="4"/>
        <v>0</v>
      </c>
    </row>
    <row r="31" spans="2:20" ht="15.75" thickBot="1">
      <c r="B31" s="375" t="s">
        <v>222</v>
      </c>
      <c r="C31" s="376"/>
      <c r="D31" s="377"/>
      <c r="E31" s="378"/>
      <c r="F31" s="378"/>
      <c r="G31" s="378"/>
      <c r="H31" s="378"/>
      <c r="I31" s="378"/>
      <c r="J31" s="379"/>
    </row>
    <row r="32" spans="2:20" ht="15.75" thickBot="1">
      <c r="B32" s="344" t="s">
        <v>231</v>
      </c>
      <c r="C32" s="345"/>
      <c r="D32" s="313">
        <v>0.9</v>
      </c>
      <c r="E32" s="314"/>
      <c r="F32" s="313">
        <v>0</v>
      </c>
      <c r="G32" s="315"/>
      <c r="H32" s="313">
        <v>0</v>
      </c>
      <c r="I32" s="316"/>
      <c r="J32" s="326">
        <f>SUM(D32:I32)</f>
        <v>0.9</v>
      </c>
      <c r="L32" s="362" t="s">
        <v>247</v>
      </c>
      <c r="M32" s="363"/>
      <c r="N32" s="363"/>
      <c r="O32" s="363"/>
      <c r="P32" s="364"/>
    </row>
    <row r="33" spans="2:16" ht="15.75" thickBot="1">
      <c r="B33" s="346" t="s">
        <v>272</v>
      </c>
      <c r="C33" s="347"/>
      <c r="D33" s="318">
        <v>0</v>
      </c>
      <c r="E33" s="319"/>
      <c r="F33" s="320"/>
      <c r="G33" s="321">
        <v>0</v>
      </c>
      <c r="H33" s="320"/>
      <c r="I33" s="321">
        <v>0</v>
      </c>
      <c r="J33" s="326">
        <f t="shared" ref="J33:J35" si="5">SUM(D33:I33)</f>
        <v>0</v>
      </c>
      <c r="L33" s="365"/>
      <c r="M33" s="366"/>
      <c r="N33" s="366"/>
      <c r="O33" s="366"/>
      <c r="P33" s="367"/>
    </row>
    <row r="34" spans="2:16" ht="15.75" thickBot="1">
      <c r="B34" s="348" t="s">
        <v>264</v>
      </c>
      <c r="C34" s="349"/>
      <c r="D34" s="320"/>
      <c r="E34" s="321">
        <v>0</v>
      </c>
      <c r="F34" s="318">
        <v>1.9</v>
      </c>
      <c r="G34" s="319"/>
      <c r="H34" s="320"/>
      <c r="I34" s="321">
        <v>1.3</v>
      </c>
      <c r="J34" s="307">
        <f t="shared" si="5"/>
        <v>3.2</v>
      </c>
      <c r="L34" s="365"/>
      <c r="M34" s="366"/>
      <c r="N34" s="366"/>
      <c r="O34" s="366"/>
      <c r="P34" s="367"/>
    </row>
    <row r="35" spans="2:16" ht="15.75" thickBot="1">
      <c r="B35" s="373" t="s">
        <v>257</v>
      </c>
      <c r="C35" s="374"/>
      <c r="D35" s="322"/>
      <c r="E35" s="323" t="s">
        <v>293</v>
      </c>
      <c r="F35" s="322"/>
      <c r="G35" s="323" t="s">
        <v>293</v>
      </c>
      <c r="H35" s="324" t="s">
        <v>293</v>
      </c>
      <c r="I35" s="325"/>
      <c r="J35" s="326">
        <f t="shared" si="5"/>
        <v>0</v>
      </c>
      <c r="L35" s="365"/>
      <c r="M35" s="366"/>
      <c r="N35" s="366"/>
      <c r="O35" s="366"/>
      <c r="P35" s="367"/>
    </row>
    <row r="36" spans="2:16" ht="15.75" thickBot="1">
      <c r="B36" s="375" t="s">
        <v>223</v>
      </c>
      <c r="C36" s="376"/>
      <c r="D36" s="377"/>
      <c r="E36" s="378"/>
      <c r="F36" s="378"/>
      <c r="G36" s="378"/>
      <c r="H36" s="378"/>
      <c r="I36" s="378"/>
      <c r="J36" s="379"/>
      <c r="L36" s="365"/>
      <c r="M36" s="366"/>
      <c r="N36" s="366"/>
      <c r="O36" s="366"/>
      <c r="P36" s="367"/>
    </row>
    <row r="37" spans="2:16" ht="15.75" thickBot="1">
      <c r="B37" s="371" t="s">
        <v>232</v>
      </c>
      <c r="C37" s="372"/>
      <c r="D37" s="313">
        <v>1.4</v>
      </c>
      <c r="E37" s="314"/>
      <c r="F37" s="313">
        <v>2.1</v>
      </c>
      <c r="G37" s="315"/>
      <c r="H37" s="313">
        <v>1.8</v>
      </c>
      <c r="I37" s="316"/>
      <c r="J37" s="307">
        <f>SUM(D37:I37)</f>
        <v>5.3</v>
      </c>
      <c r="L37" s="365"/>
      <c r="M37" s="366"/>
      <c r="N37" s="366"/>
      <c r="O37" s="366"/>
      <c r="P37" s="367"/>
    </row>
    <row r="38" spans="2:16" ht="15.75" thickBot="1">
      <c r="B38" s="346" t="s">
        <v>236</v>
      </c>
      <c r="C38" s="347"/>
      <c r="D38" s="318">
        <v>0</v>
      </c>
      <c r="E38" s="319"/>
      <c r="F38" s="320"/>
      <c r="G38" s="321">
        <v>2</v>
      </c>
      <c r="H38" s="320"/>
      <c r="I38" s="321" t="s">
        <v>293</v>
      </c>
      <c r="J38" s="326">
        <f t="shared" ref="J38:J40" si="6">SUM(D38:I38)</f>
        <v>2</v>
      </c>
      <c r="L38" s="368"/>
      <c r="M38" s="369"/>
      <c r="N38" s="369"/>
      <c r="O38" s="369"/>
      <c r="P38" s="370"/>
    </row>
    <row r="39" spans="2:16" ht="15.75" thickBot="1">
      <c r="B39" s="346" t="s">
        <v>239</v>
      </c>
      <c r="C39" s="347"/>
      <c r="D39" s="320"/>
      <c r="E39" s="321">
        <v>1.4</v>
      </c>
      <c r="F39" s="318">
        <v>0</v>
      </c>
      <c r="G39" s="319"/>
      <c r="H39" s="320"/>
      <c r="I39" s="321">
        <v>0</v>
      </c>
      <c r="J39" s="326">
        <f t="shared" si="6"/>
        <v>1.4</v>
      </c>
    </row>
    <row r="40" spans="2:16" ht="15.75" thickBot="1">
      <c r="B40" s="373" t="s">
        <v>258</v>
      </c>
      <c r="C40" s="374"/>
      <c r="D40" s="322"/>
      <c r="E40" s="323">
        <v>0</v>
      </c>
      <c r="F40" s="322"/>
      <c r="G40" s="323">
        <v>0</v>
      </c>
      <c r="H40" s="324" t="s">
        <v>278</v>
      </c>
      <c r="I40" s="325"/>
      <c r="J40" s="326">
        <f t="shared" si="6"/>
        <v>0</v>
      </c>
    </row>
    <row r="41" spans="2:16" ht="15.75" thickBot="1">
      <c r="B41" s="375" t="s">
        <v>224</v>
      </c>
      <c r="C41" s="376"/>
      <c r="D41" s="377"/>
      <c r="E41" s="378"/>
      <c r="F41" s="378"/>
      <c r="G41" s="378"/>
      <c r="H41" s="378"/>
      <c r="I41" s="378"/>
      <c r="J41" s="379"/>
    </row>
    <row r="42" spans="2:16" ht="15.75" thickBot="1">
      <c r="B42" s="344" t="s">
        <v>233</v>
      </c>
      <c r="C42" s="345"/>
      <c r="D42" s="313"/>
      <c r="E42" s="314"/>
      <c r="F42" s="313">
        <v>0</v>
      </c>
      <c r="G42" s="315"/>
      <c r="H42" s="313">
        <v>0</v>
      </c>
      <c r="I42" s="316"/>
      <c r="J42" s="326">
        <f>SUM(D42:I42)</f>
        <v>0</v>
      </c>
    </row>
    <row r="43" spans="2:16" ht="15.75" thickBot="1">
      <c r="B43" s="346" t="s">
        <v>237</v>
      </c>
      <c r="C43" s="347"/>
      <c r="D43" s="318"/>
      <c r="E43" s="319"/>
      <c r="F43" s="320"/>
      <c r="G43" s="321">
        <v>0</v>
      </c>
      <c r="H43" s="320"/>
      <c r="I43" s="321">
        <v>1</v>
      </c>
      <c r="J43" s="326">
        <f t="shared" ref="J43:J45" si="7">SUM(D43:I43)</f>
        <v>1</v>
      </c>
    </row>
    <row r="44" spans="2:16" ht="15.75" thickBot="1">
      <c r="B44" s="348" t="s">
        <v>249</v>
      </c>
      <c r="C44" s="349"/>
      <c r="D44" s="320"/>
      <c r="E44" s="321">
        <v>2.2000000000000002</v>
      </c>
      <c r="F44" s="318">
        <v>1.6</v>
      </c>
      <c r="G44" s="319"/>
      <c r="H44" s="320"/>
      <c r="I44" s="321">
        <v>0</v>
      </c>
      <c r="J44" s="307">
        <f t="shared" si="7"/>
        <v>3.8000000000000003</v>
      </c>
    </row>
    <row r="45" spans="2:16" ht="15.75" thickBot="1">
      <c r="B45" s="350" t="s">
        <v>280</v>
      </c>
      <c r="C45" s="351"/>
      <c r="D45" s="322"/>
      <c r="E45" s="323">
        <v>0</v>
      </c>
      <c r="F45" s="322"/>
      <c r="G45" s="323">
        <v>1.6</v>
      </c>
      <c r="H45" s="324">
        <v>1.7</v>
      </c>
      <c r="I45" s="325"/>
      <c r="J45" s="327">
        <f t="shared" si="7"/>
        <v>3.3</v>
      </c>
    </row>
    <row r="49" spans="7:7">
      <c r="G49" s="258" t="s">
        <v>292</v>
      </c>
    </row>
  </sheetData>
  <mergeCells count="56">
    <mergeCell ref="B6:C6"/>
    <mergeCell ref="D6:J6"/>
    <mergeCell ref="B2:J2"/>
    <mergeCell ref="B4:C4"/>
    <mergeCell ref="D4:E4"/>
    <mergeCell ref="F4:G4"/>
    <mergeCell ref="H4:I4"/>
    <mergeCell ref="D16:J16"/>
    <mergeCell ref="B7:C7"/>
    <mergeCell ref="B8:C8"/>
    <mergeCell ref="B9:C9"/>
    <mergeCell ref="B10:C10"/>
    <mergeCell ref="B11:C11"/>
    <mergeCell ref="D11:J11"/>
    <mergeCell ref="B12:C12"/>
    <mergeCell ref="B13:C13"/>
    <mergeCell ref="B14:C14"/>
    <mergeCell ref="B15:C15"/>
    <mergeCell ref="B16:C16"/>
    <mergeCell ref="D26:J26"/>
    <mergeCell ref="B17:C17"/>
    <mergeCell ref="B18:C18"/>
    <mergeCell ref="B19:C19"/>
    <mergeCell ref="B20:C20"/>
    <mergeCell ref="B21:C21"/>
    <mergeCell ref="D21:J21"/>
    <mergeCell ref="B22:C22"/>
    <mergeCell ref="B23:C23"/>
    <mergeCell ref="B24:C24"/>
    <mergeCell ref="B25:C25"/>
    <mergeCell ref="B26:C26"/>
    <mergeCell ref="B35:C35"/>
    <mergeCell ref="B36:C36"/>
    <mergeCell ref="D36:J36"/>
    <mergeCell ref="B27:C27"/>
    <mergeCell ref="B28:C28"/>
    <mergeCell ref="B29:C29"/>
    <mergeCell ref="B30:C30"/>
    <mergeCell ref="B31:C31"/>
    <mergeCell ref="D31:J31"/>
    <mergeCell ref="B42:C42"/>
    <mergeCell ref="B43:C43"/>
    <mergeCell ref="B44:C44"/>
    <mergeCell ref="B45:C45"/>
    <mergeCell ref="L25:T26"/>
    <mergeCell ref="L27:P28"/>
    <mergeCell ref="L32:P38"/>
    <mergeCell ref="B37:C37"/>
    <mergeCell ref="B38:C38"/>
    <mergeCell ref="B39:C39"/>
    <mergeCell ref="B40:C40"/>
    <mergeCell ref="B41:C41"/>
    <mergeCell ref="D41:J41"/>
    <mergeCell ref="B32:C32"/>
    <mergeCell ref="B33:C33"/>
    <mergeCell ref="B34:C3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H12" sqref="H12"/>
    </sheetView>
  </sheetViews>
  <sheetFormatPr baseColWidth="10" defaultRowHeight="15"/>
  <cols>
    <col min="2" max="2" width="28.7109375" customWidth="1"/>
    <col min="4" max="4" width="28.7109375" customWidth="1"/>
    <col min="6" max="6" width="28.7109375" customWidth="1"/>
    <col min="8" max="8" width="28.7109375" customWidth="1"/>
  </cols>
  <sheetData>
    <row r="1" spans="1:10" s="258" customFormat="1" ht="15.75" thickBot="1"/>
    <row r="2" spans="1:10" s="258" customFormat="1" ht="36.75" customHeight="1" thickBot="1">
      <c r="B2" s="383" t="s">
        <v>244</v>
      </c>
      <c r="C2" s="384"/>
      <c r="D2" s="384"/>
      <c r="E2" s="384"/>
      <c r="F2" s="384"/>
      <c r="G2" s="384"/>
      <c r="H2" s="385"/>
      <c r="I2" s="275"/>
      <c r="J2" s="275"/>
    </row>
    <row r="3" spans="1:10" s="274" customFormat="1" ht="12" customHeight="1">
      <c r="B3" s="273"/>
      <c r="C3" s="273"/>
      <c r="D3" s="273"/>
      <c r="E3" s="273"/>
      <c r="F3" s="273"/>
      <c r="G3" s="273"/>
      <c r="H3" s="273"/>
      <c r="I3" s="273"/>
      <c r="J3" s="273"/>
    </row>
    <row r="4" spans="1:10" ht="27" thickBot="1">
      <c r="A4" s="258"/>
      <c r="B4" s="1"/>
      <c r="C4" s="258"/>
      <c r="D4" s="3" t="s">
        <v>2</v>
      </c>
      <c r="E4" s="258"/>
      <c r="F4" s="258"/>
      <c r="G4" s="258"/>
      <c r="H4" s="258"/>
    </row>
    <row r="5" spans="1:10" ht="30" customHeight="1" thickBot="1">
      <c r="A5" s="258"/>
      <c r="B5" s="308" t="s">
        <v>301</v>
      </c>
      <c r="C5" s="258"/>
      <c r="D5" s="258"/>
      <c r="E5" s="258"/>
      <c r="F5" s="258"/>
      <c r="G5" s="258"/>
      <c r="H5" s="258"/>
    </row>
    <row r="6" spans="1:10" ht="30" customHeight="1" thickBot="1">
      <c r="A6" s="258"/>
      <c r="B6" s="1"/>
      <c r="C6" s="258"/>
      <c r="D6" s="308" t="s">
        <v>249</v>
      </c>
      <c r="E6" s="258"/>
      <c r="F6" s="3" t="s">
        <v>1</v>
      </c>
      <c r="G6" s="258"/>
      <c r="H6" s="276"/>
    </row>
    <row r="7" spans="1:10" ht="30" customHeight="1" thickBot="1">
      <c r="A7" s="258"/>
      <c r="B7" s="308" t="s">
        <v>249</v>
      </c>
      <c r="C7" s="258"/>
      <c r="D7" s="258"/>
      <c r="E7" s="258"/>
      <c r="F7" s="258"/>
      <c r="G7" s="258"/>
      <c r="H7" s="258"/>
    </row>
    <row r="8" spans="1:10" ht="30" customHeight="1" thickBot="1">
      <c r="A8" s="258"/>
      <c r="B8" s="1"/>
      <c r="C8" s="258"/>
      <c r="D8" s="258" t="s">
        <v>307</v>
      </c>
      <c r="E8" s="258"/>
      <c r="F8" s="308" t="s">
        <v>311</v>
      </c>
      <c r="G8" s="258"/>
      <c r="H8" s="258"/>
    </row>
    <row r="9" spans="1:10" ht="30" customHeight="1" thickBot="1">
      <c r="A9" s="258"/>
      <c r="B9" s="308" t="s">
        <v>295</v>
      </c>
      <c r="C9" s="258"/>
      <c r="D9" s="258"/>
      <c r="E9" s="258"/>
      <c r="F9" s="258"/>
      <c r="G9" s="258"/>
      <c r="H9" s="258"/>
    </row>
    <row r="10" spans="1:10" ht="30" customHeight="1" thickBot="1">
      <c r="A10" s="258"/>
      <c r="B10" s="1"/>
      <c r="C10" s="258"/>
      <c r="D10" s="308" t="s">
        <v>295</v>
      </c>
      <c r="E10" s="258"/>
      <c r="F10" s="258"/>
      <c r="G10" s="258"/>
      <c r="H10" s="3" t="s">
        <v>0</v>
      </c>
    </row>
    <row r="11" spans="1:10" ht="30" customHeight="1" thickBot="1">
      <c r="A11" s="258"/>
      <c r="B11" s="331" t="s">
        <v>264</v>
      </c>
      <c r="C11" s="329"/>
      <c r="D11" s="258"/>
      <c r="E11" s="258"/>
      <c r="F11" s="258"/>
      <c r="G11" s="258"/>
      <c r="H11" s="258"/>
    </row>
    <row r="12" spans="1:10" ht="30" customHeight="1" thickBot="1">
      <c r="A12" s="258"/>
      <c r="B12" s="1"/>
      <c r="C12" s="258"/>
      <c r="D12" s="258"/>
      <c r="E12" s="258"/>
      <c r="F12" s="258"/>
      <c r="G12" s="258"/>
      <c r="H12" s="334" t="s">
        <v>305</v>
      </c>
    </row>
    <row r="13" spans="1:10" ht="30" customHeight="1" thickBot="1">
      <c r="A13" s="258"/>
      <c r="B13" s="333" t="s">
        <v>252</v>
      </c>
      <c r="C13" s="329"/>
      <c r="D13" s="258"/>
      <c r="E13" s="258"/>
      <c r="F13" s="258"/>
      <c r="G13" s="258"/>
      <c r="H13" s="258"/>
    </row>
    <row r="14" spans="1:10" ht="30" customHeight="1" thickBot="1">
      <c r="A14" s="258"/>
      <c r="B14" s="1"/>
      <c r="C14" s="258"/>
      <c r="D14" s="333" t="s">
        <v>252</v>
      </c>
      <c r="E14" s="258"/>
      <c r="F14" s="258"/>
      <c r="G14" s="258"/>
      <c r="H14" s="258"/>
    </row>
    <row r="15" spans="1:10" ht="30" customHeight="1" thickBot="1">
      <c r="A15" s="258"/>
      <c r="B15" s="308" t="s">
        <v>300</v>
      </c>
      <c r="C15" s="258"/>
      <c r="D15" s="258"/>
      <c r="E15" s="258"/>
      <c r="F15" s="258"/>
      <c r="G15" s="258"/>
      <c r="H15" s="258"/>
    </row>
    <row r="16" spans="1:10" ht="30" customHeight="1" thickBot="1">
      <c r="A16" s="258"/>
      <c r="B16" s="1"/>
      <c r="C16" s="258"/>
      <c r="D16" s="258"/>
      <c r="E16" s="258"/>
      <c r="F16" s="308" t="s">
        <v>305</v>
      </c>
      <c r="G16" s="258"/>
      <c r="H16" s="258"/>
    </row>
    <row r="17" spans="1:8" ht="30" customHeight="1" thickBot="1">
      <c r="A17" s="258"/>
      <c r="B17" s="308" t="s">
        <v>302</v>
      </c>
      <c r="C17" s="258"/>
      <c r="D17" s="258"/>
      <c r="E17" s="258"/>
      <c r="F17" s="258"/>
      <c r="G17" s="258"/>
      <c r="H17" s="258"/>
    </row>
    <row r="18" spans="1:8" ht="30" customHeight="1" thickBot="1">
      <c r="A18" s="258"/>
      <c r="B18" s="1"/>
      <c r="C18" s="258"/>
      <c r="D18" s="335" t="s">
        <v>297</v>
      </c>
      <c r="E18" s="258"/>
      <c r="F18" s="258"/>
      <c r="G18" s="258"/>
      <c r="H18" s="258"/>
    </row>
    <row r="19" spans="1:8" ht="30" customHeight="1" thickBot="1">
      <c r="A19" s="258"/>
      <c r="B19" s="308" t="s">
        <v>297</v>
      </c>
      <c r="C19" s="258"/>
      <c r="D19" s="258"/>
      <c r="E19" s="258"/>
      <c r="F19" s="258"/>
      <c r="G19" s="258"/>
      <c r="H19" s="258"/>
    </row>
  </sheetData>
  <mergeCells count="1">
    <mergeCell ref="B2:H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J8" sqref="J8"/>
    </sheetView>
  </sheetViews>
  <sheetFormatPr baseColWidth="10" defaultRowHeight="15"/>
  <cols>
    <col min="1" max="1" width="11.42578125" style="258"/>
    <col min="2" max="2" width="27" customWidth="1"/>
    <col min="10" max="10" width="11.42578125" style="285"/>
    <col min="11" max="11" width="6.85546875" customWidth="1"/>
    <col min="13" max="13" width="13.140625" customWidth="1"/>
  </cols>
  <sheetData>
    <row r="1" spans="2:15" ht="15.75" thickBot="1"/>
    <row r="2" spans="2:15" ht="36.75" thickBot="1">
      <c r="B2" s="394" t="s">
        <v>245</v>
      </c>
      <c r="C2" s="395"/>
      <c r="D2" s="395"/>
      <c r="E2" s="395"/>
      <c r="F2" s="395"/>
      <c r="G2" s="395"/>
      <c r="H2" s="395"/>
      <c r="I2" s="395"/>
      <c r="J2" s="396"/>
      <c r="K2" s="250"/>
      <c r="L2" s="250"/>
      <c r="M2" s="255"/>
      <c r="N2" s="250"/>
      <c r="O2" s="250"/>
    </row>
    <row r="3" spans="2:15" ht="15.75" thickBot="1">
      <c r="B3" s="252" t="s">
        <v>173</v>
      </c>
      <c r="C3" s="251"/>
      <c r="D3" s="250"/>
      <c r="E3" s="254"/>
      <c r="F3" s="254"/>
      <c r="G3" s="254"/>
      <c r="H3" s="254"/>
      <c r="I3" s="254"/>
      <c r="J3" s="254"/>
      <c r="K3" s="250"/>
      <c r="O3" s="250"/>
    </row>
    <row r="4" spans="2:15" ht="24.95" customHeight="1" thickBot="1">
      <c r="B4" s="386" t="s">
        <v>219</v>
      </c>
      <c r="C4" s="387"/>
      <c r="D4" s="388" t="s">
        <v>181</v>
      </c>
      <c r="E4" s="389"/>
      <c r="F4" s="388" t="s">
        <v>182</v>
      </c>
      <c r="G4" s="390"/>
      <c r="H4" s="388" t="s">
        <v>183</v>
      </c>
      <c r="I4" s="390"/>
      <c r="J4" s="261" t="s">
        <v>174</v>
      </c>
      <c r="K4" s="250"/>
      <c r="L4" s="266" t="s">
        <v>208</v>
      </c>
      <c r="M4" s="266" t="s">
        <v>209</v>
      </c>
      <c r="N4" s="266" t="s">
        <v>176</v>
      </c>
      <c r="O4" s="250"/>
    </row>
    <row r="5" spans="2:15" s="258" customFormat="1" ht="24.95" customHeight="1" thickBot="1">
      <c r="B5" s="252"/>
      <c r="C5" s="251"/>
      <c r="D5" s="259" t="s">
        <v>175</v>
      </c>
      <c r="E5" s="260" t="s">
        <v>176</v>
      </c>
      <c r="F5" s="259" t="s">
        <v>175</v>
      </c>
      <c r="G5" s="260" t="s">
        <v>176</v>
      </c>
      <c r="H5" s="259" t="s">
        <v>175</v>
      </c>
      <c r="I5" s="260" t="s">
        <v>176</v>
      </c>
      <c r="J5" s="262" t="s">
        <v>176</v>
      </c>
      <c r="K5" s="250"/>
      <c r="L5" s="263">
        <v>18</v>
      </c>
      <c r="M5" s="263" t="s">
        <v>177</v>
      </c>
      <c r="N5" s="263">
        <v>1</v>
      </c>
      <c r="O5" s="250"/>
    </row>
    <row r="6" spans="2:15" ht="24.95" customHeight="1" thickBot="1">
      <c r="B6" s="414" t="s">
        <v>178</v>
      </c>
      <c r="C6" s="415"/>
      <c r="D6" s="380"/>
      <c r="E6" s="381"/>
      <c r="F6" s="381"/>
      <c r="G6" s="381"/>
      <c r="H6" s="381"/>
      <c r="I6" s="381"/>
      <c r="J6" s="382"/>
      <c r="K6" s="250"/>
      <c r="L6" s="264">
        <v>18</v>
      </c>
      <c r="M6" s="264" t="s">
        <v>207</v>
      </c>
      <c r="N6" s="264">
        <v>1.1000000000000001</v>
      </c>
      <c r="O6" s="250"/>
    </row>
    <row r="7" spans="2:15" ht="24.95" customHeight="1" thickBot="1">
      <c r="B7" s="371" t="s">
        <v>186</v>
      </c>
      <c r="C7" s="372"/>
      <c r="D7" s="288">
        <v>1.7</v>
      </c>
      <c r="E7" s="289"/>
      <c r="F7" s="288">
        <v>2.2000000000000002</v>
      </c>
      <c r="G7" s="290"/>
      <c r="H7" s="288">
        <v>1.8</v>
      </c>
      <c r="I7" s="291"/>
      <c r="J7" s="328">
        <f>SUM(D7:I7)</f>
        <v>5.7</v>
      </c>
      <c r="K7" s="250"/>
      <c r="L7" s="264">
        <v>17</v>
      </c>
      <c r="M7" s="264" t="s">
        <v>192</v>
      </c>
      <c r="N7" s="264">
        <v>1.2</v>
      </c>
      <c r="O7" s="250"/>
    </row>
    <row r="8" spans="2:15" ht="24.95" customHeight="1" thickBot="1">
      <c r="B8" s="348" t="s">
        <v>255</v>
      </c>
      <c r="C8" s="349"/>
      <c r="D8" s="292">
        <v>0</v>
      </c>
      <c r="E8" s="293"/>
      <c r="F8" s="294"/>
      <c r="G8" s="295">
        <v>1</v>
      </c>
      <c r="H8" s="294"/>
      <c r="I8" s="295">
        <v>1.4</v>
      </c>
      <c r="J8" s="328">
        <f t="shared" ref="J8:J10" si="0">SUM(D8:I8)</f>
        <v>2.4</v>
      </c>
      <c r="K8" s="250"/>
      <c r="L8" s="264">
        <v>17</v>
      </c>
      <c r="M8" s="264" t="s">
        <v>193</v>
      </c>
      <c r="N8" s="264">
        <v>1.3</v>
      </c>
      <c r="O8" s="250"/>
    </row>
    <row r="9" spans="2:15" ht="24.95" customHeight="1" thickBot="1">
      <c r="B9" s="397" t="s">
        <v>188</v>
      </c>
      <c r="C9" s="398"/>
      <c r="D9" s="294"/>
      <c r="E9" s="295"/>
      <c r="F9" s="292">
        <v>0</v>
      </c>
      <c r="G9" s="293"/>
      <c r="H9" s="294"/>
      <c r="I9" s="295">
        <v>0</v>
      </c>
      <c r="J9" s="287">
        <f t="shared" si="0"/>
        <v>0</v>
      </c>
      <c r="K9" s="250"/>
      <c r="L9" s="264">
        <v>16</v>
      </c>
      <c r="M9" s="264" t="s">
        <v>195</v>
      </c>
      <c r="N9" s="264">
        <v>1.4</v>
      </c>
      <c r="O9" s="250"/>
    </row>
    <row r="10" spans="2:15" ht="24.95" customHeight="1" thickBot="1">
      <c r="B10" s="420" t="s">
        <v>281</v>
      </c>
      <c r="C10" s="421"/>
      <c r="D10" s="296"/>
      <c r="E10" s="297"/>
      <c r="F10" s="296"/>
      <c r="G10" s="298">
        <v>0</v>
      </c>
      <c r="H10" s="299">
        <v>0</v>
      </c>
      <c r="I10" s="300"/>
      <c r="J10" s="287">
        <f t="shared" si="0"/>
        <v>0</v>
      </c>
      <c r="K10" s="250"/>
      <c r="L10" s="264">
        <v>16</v>
      </c>
      <c r="M10" s="264" t="s">
        <v>194</v>
      </c>
      <c r="N10" s="264">
        <v>1.5</v>
      </c>
      <c r="O10" s="250"/>
    </row>
    <row r="11" spans="2:15" ht="24.95" customHeight="1" thickBot="1">
      <c r="B11" s="416" t="s">
        <v>179</v>
      </c>
      <c r="C11" s="417"/>
      <c r="D11" s="401"/>
      <c r="E11" s="402"/>
      <c r="F11" s="402"/>
      <c r="G11" s="402"/>
      <c r="H11" s="402"/>
      <c r="I11" s="402"/>
      <c r="J11" s="403"/>
      <c r="K11" s="250"/>
      <c r="L11" s="264">
        <v>15</v>
      </c>
      <c r="M11" s="264" t="s">
        <v>197</v>
      </c>
      <c r="N11" s="264">
        <v>1.6</v>
      </c>
      <c r="O11" s="250"/>
    </row>
    <row r="12" spans="2:15" ht="24.95" customHeight="1" thickBot="1">
      <c r="B12" s="404" t="s">
        <v>271</v>
      </c>
      <c r="C12" s="405"/>
      <c r="D12" s="301">
        <v>1.5</v>
      </c>
      <c r="E12" s="289"/>
      <c r="F12" s="302"/>
      <c r="G12" s="290"/>
      <c r="H12" s="303">
        <v>2.1</v>
      </c>
      <c r="I12" s="290"/>
      <c r="J12" s="312">
        <f>SUM(D12:I12)</f>
        <v>3.6</v>
      </c>
      <c r="K12" s="250"/>
      <c r="L12" s="264">
        <v>15</v>
      </c>
      <c r="M12" s="264" t="s">
        <v>196</v>
      </c>
      <c r="N12" s="264">
        <v>1.7000000000000002</v>
      </c>
      <c r="O12" s="250"/>
    </row>
    <row r="13" spans="2:15" ht="24.95" customHeight="1" thickBot="1">
      <c r="B13" s="410" t="s">
        <v>264</v>
      </c>
      <c r="C13" s="411"/>
      <c r="D13" s="292">
        <v>0</v>
      </c>
      <c r="E13" s="293"/>
      <c r="F13" s="305">
        <v>1.8</v>
      </c>
      <c r="G13" s="293"/>
      <c r="H13" s="294"/>
      <c r="I13" s="293"/>
      <c r="J13" s="304">
        <f t="shared" ref="J13:J14" si="1">SUM(D13:I13)</f>
        <v>1.8</v>
      </c>
      <c r="K13" s="250"/>
      <c r="L13" s="264">
        <v>14</v>
      </c>
      <c r="M13" s="264" t="s">
        <v>206</v>
      </c>
      <c r="N13" s="264">
        <v>1.8</v>
      </c>
      <c r="O13" s="250"/>
    </row>
    <row r="14" spans="2:15" ht="24.95" customHeight="1" thickBot="1">
      <c r="B14" s="406" t="s">
        <v>189</v>
      </c>
      <c r="C14" s="407"/>
      <c r="D14" s="296"/>
      <c r="E14" s="300"/>
      <c r="F14" s="306">
        <v>0</v>
      </c>
      <c r="G14" s="300"/>
      <c r="H14" s="306">
        <v>0</v>
      </c>
      <c r="I14" s="300"/>
      <c r="J14" s="304">
        <f t="shared" si="1"/>
        <v>0</v>
      </c>
      <c r="K14" s="250"/>
      <c r="L14" s="264">
        <v>14</v>
      </c>
      <c r="M14" s="264" t="s">
        <v>205</v>
      </c>
      <c r="N14" s="264">
        <v>1.9</v>
      </c>
      <c r="O14" s="250"/>
    </row>
    <row r="15" spans="2:15" ht="24.95" customHeight="1" thickBot="1">
      <c r="B15" s="418" t="s">
        <v>180</v>
      </c>
      <c r="C15" s="419"/>
      <c r="D15" s="401"/>
      <c r="E15" s="402"/>
      <c r="F15" s="402"/>
      <c r="G15" s="402"/>
      <c r="H15" s="402"/>
      <c r="I15" s="402"/>
      <c r="J15" s="403"/>
      <c r="K15" s="250"/>
      <c r="L15" s="264">
        <v>13</v>
      </c>
      <c r="M15" s="264" t="s">
        <v>204</v>
      </c>
      <c r="N15" s="264">
        <v>2</v>
      </c>
      <c r="O15" s="250"/>
    </row>
    <row r="16" spans="2:15" ht="24.95" customHeight="1" thickBot="1">
      <c r="B16" s="408" t="s">
        <v>187</v>
      </c>
      <c r="C16" s="409"/>
      <c r="D16" s="288">
        <v>0</v>
      </c>
      <c r="E16" s="290"/>
      <c r="F16" s="302"/>
      <c r="G16" s="290"/>
      <c r="H16" s="303">
        <v>1.9</v>
      </c>
      <c r="I16" s="290"/>
      <c r="J16" s="312">
        <f>SUM(D16:I16)</f>
        <v>1.9</v>
      </c>
      <c r="K16" s="250"/>
      <c r="L16" s="264">
        <v>13</v>
      </c>
      <c r="M16" s="264" t="s">
        <v>203</v>
      </c>
      <c r="N16" s="264">
        <v>2.1</v>
      </c>
      <c r="O16" s="250"/>
    </row>
    <row r="17" spans="2:15" ht="24.95" customHeight="1" thickBot="1">
      <c r="B17" s="397" t="s">
        <v>265</v>
      </c>
      <c r="C17" s="398"/>
      <c r="D17" s="292" t="s">
        <v>293</v>
      </c>
      <c r="E17" s="293"/>
      <c r="F17" s="305" t="s">
        <v>293</v>
      </c>
      <c r="G17" s="293"/>
      <c r="H17" s="294"/>
      <c r="I17" s="293"/>
      <c r="J17" s="304">
        <f t="shared" ref="J17:J18" si="2">SUM(D17:I17)</f>
        <v>0</v>
      </c>
      <c r="K17" s="250"/>
      <c r="L17" s="264">
        <v>12</v>
      </c>
      <c r="M17" s="264" t="s">
        <v>199</v>
      </c>
      <c r="N17" s="264">
        <v>2.2000000000000002</v>
      </c>
      <c r="O17" s="250"/>
    </row>
    <row r="18" spans="2:15" ht="24.95" customHeight="1" thickBot="1">
      <c r="B18" s="412" t="s">
        <v>190</v>
      </c>
      <c r="C18" s="413"/>
      <c r="D18" s="296"/>
      <c r="E18" s="300"/>
      <c r="F18" s="306">
        <v>0</v>
      </c>
      <c r="G18" s="300"/>
      <c r="H18" s="306">
        <v>0</v>
      </c>
      <c r="I18" s="300"/>
      <c r="J18" s="304">
        <f t="shared" si="2"/>
        <v>0</v>
      </c>
      <c r="K18" s="250"/>
      <c r="L18" s="264">
        <v>12</v>
      </c>
      <c r="M18" s="264" t="s">
        <v>198</v>
      </c>
      <c r="N18" s="264">
        <v>2.2999999999999998</v>
      </c>
      <c r="O18" s="250"/>
    </row>
    <row r="19" spans="2:15" ht="24.75" customHeight="1">
      <c r="B19" s="352" t="s">
        <v>220</v>
      </c>
      <c r="C19" s="353"/>
      <c r="D19" s="399"/>
      <c r="E19" s="399"/>
      <c r="F19" s="399"/>
      <c r="G19" s="399"/>
      <c r="H19" s="399"/>
      <c r="I19" s="399"/>
      <c r="J19" s="354"/>
      <c r="K19" s="250"/>
      <c r="L19" s="264">
        <v>11</v>
      </c>
      <c r="M19" s="264" t="s">
        <v>201</v>
      </c>
      <c r="N19" s="264">
        <v>2.4</v>
      </c>
      <c r="O19" s="250"/>
    </row>
    <row r="20" spans="2:15" ht="24.75" customHeight="1" thickBot="1">
      <c r="B20" s="355"/>
      <c r="C20" s="356"/>
      <c r="D20" s="356"/>
      <c r="E20" s="356"/>
      <c r="F20" s="356"/>
      <c r="G20" s="399"/>
      <c r="H20" s="399"/>
      <c r="I20" s="399"/>
      <c r="J20" s="400"/>
      <c r="L20" s="264">
        <v>11</v>
      </c>
      <c r="M20" s="264" t="s">
        <v>200</v>
      </c>
      <c r="N20" s="264">
        <v>2.5</v>
      </c>
    </row>
    <row r="21" spans="2:15" ht="24.75" customHeight="1">
      <c r="B21" s="358" t="s">
        <v>210</v>
      </c>
      <c r="C21" s="359"/>
      <c r="D21" s="359"/>
      <c r="E21" s="359"/>
      <c r="F21" s="359"/>
      <c r="G21" s="270" t="s">
        <v>211</v>
      </c>
      <c r="H21" s="271" t="s">
        <v>212</v>
      </c>
      <c r="I21" s="271" t="s">
        <v>214</v>
      </c>
      <c r="J21" s="272" t="s">
        <v>213</v>
      </c>
      <c r="L21" s="264">
        <v>10</v>
      </c>
      <c r="M21" s="264" t="s">
        <v>202</v>
      </c>
      <c r="N21" s="264">
        <v>2.6</v>
      </c>
    </row>
    <row r="22" spans="2:15" ht="24.75" customHeight="1" thickBot="1">
      <c r="B22" s="360"/>
      <c r="C22" s="361"/>
      <c r="D22" s="361"/>
      <c r="E22" s="361"/>
      <c r="F22" s="361"/>
      <c r="G22" s="267" t="s">
        <v>215</v>
      </c>
      <c r="H22" s="268" t="s">
        <v>216</v>
      </c>
      <c r="I22" s="268" t="s">
        <v>217</v>
      </c>
      <c r="J22" s="269" t="s">
        <v>218</v>
      </c>
      <c r="L22" s="265">
        <v>10</v>
      </c>
      <c r="M22" s="265" t="s">
        <v>191</v>
      </c>
      <c r="N22" s="265">
        <v>2.7</v>
      </c>
    </row>
    <row r="23" spans="2:15" ht="15.75" thickBot="1"/>
    <row r="24" spans="2:15" ht="15.75" thickBot="1">
      <c r="B24" s="391" t="s">
        <v>248</v>
      </c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3"/>
    </row>
  </sheetData>
  <mergeCells count="24">
    <mergeCell ref="B15:C15"/>
    <mergeCell ref="D4:E4"/>
    <mergeCell ref="F4:G4"/>
    <mergeCell ref="H4:I4"/>
    <mergeCell ref="B7:C7"/>
    <mergeCell ref="B8:C8"/>
    <mergeCell ref="B9:C9"/>
    <mergeCell ref="B10:C10"/>
    <mergeCell ref="B24:N24"/>
    <mergeCell ref="B2:J2"/>
    <mergeCell ref="B17:C17"/>
    <mergeCell ref="B19:J20"/>
    <mergeCell ref="B21:F22"/>
    <mergeCell ref="B4:C4"/>
    <mergeCell ref="D6:J6"/>
    <mergeCell ref="D11:J11"/>
    <mergeCell ref="D15:J15"/>
    <mergeCell ref="B12:C12"/>
    <mergeCell ref="B14:C14"/>
    <mergeCell ref="B16:C16"/>
    <mergeCell ref="B13:C13"/>
    <mergeCell ref="B18:C18"/>
    <mergeCell ref="B6:C6"/>
    <mergeCell ref="B11:C11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F13" sqref="F13"/>
    </sheetView>
  </sheetViews>
  <sheetFormatPr baseColWidth="10" defaultRowHeight="15"/>
  <cols>
    <col min="1" max="1" width="4" style="258" customWidth="1"/>
    <col min="2" max="2" width="53.140625" customWidth="1"/>
    <col min="4" max="4" width="48.85546875" customWidth="1"/>
    <col min="6" max="6" width="46.7109375" customWidth="1"/>
  </cols>
  <sheetData>
    <row r="1" spans="2:9" s="258" customFormat="1"/>
    <row r="2" spans="2:9" s="258" customFormat="1" ht="15.75" thickBot="1"/>
    <row r="3" spans="2:9" ht="36.75" thickBot="1">
      <c r="B3" s="394" t="s">
        <v>246</v>
      </c>
      <c r="C3" s="395"/>
      <c r="D3" s="395"/>
      <c r="E3" s="395"/>
      <c r="F3" s="396"/>
      <c r="G3" s="273"/>
      <c r="H3" s="273"/>
      <c r="I3" s="273"/>
    </row>
    <row r="4" spans="2:9" s="258" customFormat="1" ht="7.5" customHeight="1">
      <c r="B4" s="273"/>
      <c r="C4" s="273"/>
      <c r="D4" s="273"/>
      <c r="E4" s="273"/>
      <c r="F4" s="273"/>
      <c r="G4" s="273"/>
      <c r="H4" s="273"/>
      <c r="I4" s="273"/>
    </row>
    <row r="5" spans="2:9" ht="26.25">
      <c r="B5" s="3" t="s">
        <v>2</v>
      </c>
      <c r="C5" s="258"/>
      <c r="D5" s="258"/>
      <c r="E5" s="258"/>
      <c r="F5" s="258"/>
    </row>
    <row r="6" spans="2:9" ht="15.75" thickBot="1">
      <c r="B6" s="258"/>
      <c r="C6" s="258"/>
      <c r="D6" s="258"/>
      <c r="E6" s="258"/>
      <c r="F6" s="258"/>
    </row>
    <row r="7" spans="2:9" ht="30" customHeight="1" thickBot="1">
      <c r="B7" s="330" t="s">
        <v>186</v>
      </c>
      <c r="C7" s="329"/>
      <c r="D7" s="3" t="s">
        <v>1</v>
      </c>
      <c r="E7" s="258"/>
      <c r="F7" s="258"/>
    </row>
    <row r="8" spans="2:9" ht="30" customHeight="1" thickBot="1">
      <c r="B8" s="258"/>
      <c r="C8" s="258"/>
      <c r="D8" s="258"/>
      <c r="E8" s="258"/>
      <c r="F8" s="258"/>
    </row>
    <row r="9" spans="2:9" ht="30" customHeight="1" thickBot="1">
      <c r="B9" s="258"/>
      <c r="C9" s="258"/>
      <c r="D9" s="330" t="s">
        <v>186</v>
      </c>
      <c r="E9" s="258"/>
      <c r="F9" s="258"/>
    </row>
    <row r="10" spans="2:9" ht="30" customHeight="1" thickBot="1">
      <c r="B10" s="258"/>
      <c r="C10" s="258"/>
      <c r="D10" s="258"/>
      <c r="E10" s="258"/>
      <c r="F10" s="258"/>
    </row>
    <row r="11" spans="2:9" ht="30" customHeight="1" thickBot="1">
      <c r="B11" s="308" t="s">
        <v>296</v>
      </c>
      <c r="C11" s="258"/>
      <c r="D11" s="258"/>
      <c r="E11" s="258"/>
      <c r="F11" s="3" t="s">
        <v>221</v>
      </c>
    </row>
    <row r="12" spans="2:9" ht="30" customHeight="1" thickBot="1">
      <c r="B12" s="258"/>
      <c r="C12" s="258"/>
      <c r="D12" s="258"/>
      <c r="E12" s="258"/>
      <c r="F12" s="258"/>
    </row>
    <row r="13" spans="2:9" ht="30" customHeight="1" thickBot="1">
      <c r="B13" s="258"/>
      <c r="C13" s="258"/>
      <c r="D13" s="258"/>
      <c r="E13" s="258"/>
      <c r="F13" s="432" t="s">
        <v>186</v>
      </c>
    </row>
    <row r="14" spans="2:9" ht="30" customHeight="1" thickBot="1">
      <c r="B14" s="258"/>
      <c r="C14" s="258"/>
      <c r="D14" s="258"/>
      <c r="E14" s="258"/>
      <c r="F14" s="258"/>
    </row>
    <row r="15" spans="2:9" ht="30" customHeight="1" thickBot="1">
      <c r="B15" s="308" t="s">
        <v>306</v>
      </c>
      <c r="C15" s="258"/>
      <c r="D15" s="258"/>
      <c r="E15" s="258"/>
      <c r="F15" s="258"/>
    </row>
    <row r="16" spans="2:9" ht="30" customHeight="1" thickBot="1">
      <c r="B16" s="258"/>
      <c r="C16" s="258"/>
      <c r="D16" s="258"/>
      <c r="E16" s="258"/>
      <c r="F16" s="258"/>
    </row>
    <row r="17" spans="2:6" ht="30" customHeight="1" thickBot="1">
      <c r="B17" s="336" t="s">
        <v>308</v>
      </c>
      <c r="C17" s="258"/>
      <c r="D17" s="308" t="s">
        <v>309</v>
      </c>
      <c r="E17" s="258"/>
      <c r="F17" s="258"/>
    </row>
    <row r="18" spans="2:6" ht="30" customHeight="1" thickBot="1">
      <c r="B18" s="337" t="s">
        <v>310</v>
      </c>
      <c r="C18" s="258"/>
      <c r="D18" s="258"/>
      <c r="E18" s="258"/>
      <c r="F18" s="258"/>
    </row>
    <row r="19" spans="2:6" ht="30" customHeight="1" thickBot="1">
      <c r="B19" s="308" t="s">
        <v>303</v>
      </c>
      <c r="C19" s="258"/>
      <c r="D19" s="258"/>
      <c r="E19" s="258"/>
      <c r="F19" s="258"/>
    </row>
  </sheetData>
  <mergeCells count="1">
    <mergeCell ref="B3:F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H19"/>
  <sheetViews>
    <sheetView workbookViewId="0">
      <selection activeCell="H12" sqref="H12"/>
    </sheetView>
  </sheetViews>
  <sheetFormatPr baseColWidth="10" defaultRowHeight="15"/>
  <cols>
    <col min="2" max="2" width="31.140625" style="1" customWidth="1"/>
    <col min="4" max="4" width="30.140625" customWidth="1"/>
    <col min="6" max="6" width="30.5703125" customWidth="1"/>
    <col min="8" max="8" width="32.140625" customWidth="1"/>
  </cols>
  <sheetData>
    <row r="1" spans="2:8" ht="15.75" thickBot="1"/>
    <row r="2" spans="2:8" ht="45" customHeight="1" thickBot="1">
      <c r="B2" s="340" t="s">
        <v>3</v>
      </c>
      <c r="C2" s="341"/>
      <c r="D2" s="341"/>
      <c r="E2" s="341"/>
      <c r="F2" s="341"/>
      <c r="G2" s="341"/>
      <c r="H2" s="422"/>
    </row>
    <row r="4" spans="2:8" ht="30" customHeight="1" thickBot="1">
      <c r="D4" s="3" t="s">
        <v>2</v>
      </c>
    </row>
    <row r="5" spans="2:8" ht="30" customHeight="1" thickBot="1">
      <c r="B5" s="282" t="s">
        <v>283</v>
      </c>
    </row>
    <row r="6" spans="2:8" ht="30" customHeight="1" thickBot="1">
      <c r="D6" s="310" t="s">
        <v>284</v>
      </c>
      <c r="F6" s="3" t="s">
        <v>1</v>
      </c>
    </row>
    <row r="7" spans="2:8" ht="30" customHeight="1" thickBot="1">
      <c r="B7" s="282" t="s">
        <v>284</v>
      </c>
    </row>
    <row r="8" spans="2:8" ht="30" customHeight="1" thickBot="1">
      <c r="F8" s="311" t="s">
        <v>286</v>
      </c>
    </row>
    <row r="9" spans="2:8" ht="30" customHeight="1" thickBot="1">
      <c r="B9" s="282" t="s">
        <v>285</v>
      </c>
    </row>
    <row r="10" spans="2:8" ht="30" customHeight="1" thickBot="1">
      <c r="D10" s="310" t="s">
        <v>286</v>
      </c>
      <c r="H10" s="3" t="s">
        <v>0</v>
      </c>
    </row>
    <row r="11" spans="2:8" ht="30" customHeight="1" thickBot="1">
      <c r="B11" s="282" t="s">
        <v>286</v>
      </c>
    </row>
    <row r="12" spans="2:8" ht="30" customHeight="1" thickBot="1">
      <c r="H12" s="334" t="s">
        <v>304</v>
      </c>
    </row>
    <row r="13" spans="2:8" ht="30" customHeight="1" thickBot="1">
      <c r="B13" s="282" t="s">
        <v>287</v>
      </c>
    </row>
    <row r="14" spans="2:8" ht="30" customHeight="1" thickBot="1">
      <c r="D14" s="310" t="s">
        <v>287</v>
      </c>
    </row>
    <row r="15" spans="2:8" ht="30" customHeight="1" thickBot="1">
      <c r="B15" s="282" t="s">
        <v>288</v>
      </c>
    </row>
    <row r="16" spans="2:8" ht="30" customHeight="1" thickBot="1">
      <c r="F16" s="311" t="s">
        <v>304</v>
      </c>
    </row>
    <row r="17" spans="2:4" ht="30" customHeight="1" thickBot="1">
      <c r="B17" s="282" t="s">
        <v>289</v>
      </c>
    </row>
    <row r="18" spans="2:4" ht="30" customHeight="1" thickBot="1">
      <c r="D18" s="310" t="s">
        <v>290</v>
      </c>
    </row>
    <row r="19" spans="2:4" ht="30" customHeight="1" thickBot="1">
      <c r="B19" s="282" t="s">
        <v>290</v>
      </c>
    </row>
  </sheetData>
  <mergeCells count="1">
    <mergeCell ref="B2:H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W106"/>
  <sheetViews>
    <sheetView showGridLines="0" workbookViewId="0">
      <pane ySplit="10" topLeftCell="A11" activePane="bottomLeft" state="frozen"/>
      <selection pane="bottomLeft" activeCell="B10" sqref="B10"/>
    </sheetView>
  </sheetViews>
  <sheetFormatPr baseColWidth="10" defaultRowHeight="15"/>
  <cols>
    <col min="1" max="1" width="6.28515625" style="10" customWidth="1"/>
    <col min="2" max="2" width="31" style="15" customWidth="1"/>
    <col min="3" max="3" width="10.7109375" style="14" customWidth="1"/>
    <col min="4" max="4" width="10.5703125" style="14" customWidth="1"/>
    <col min="5" max="5" width="6.5703125" style="13" customWidth="1"/>
    <col min="6" max="6" width="4.85546875" style="12" customWidth="1"/>
    <col min="7" max="7" width="4" style="11" customWidth="1"/>
    <col min="8" max="24" width="3.7109375" style="9" customWidth="1"/>
    <col min="25" max="25" width="8.28515625" style="9" customWidth="1"/>
    <col min="26" max="26" width="8.28515625" style="234" customWidth="1"/>
    <col min="27" max="36" width="11.42578125" style="9" hidden="1" customWidth="1"/>
    <col min="37" max="37" width="11.42578125" style="9" customWidth="1"/>
    <col min="38" max="38" width="11.42578125" style="10" customWidth="1"/>
    <col min="39" max="39" width="11.42578125" style="9" customWidth="1"/>
    <col min="40" max="16384" width="11.42578125" style="9"/>
  </cols>
  <sheetData>
    <row r="1" spans="1:257" s="10" customFormat="1" ht="20.25" customHeight="1" thickBot="1">
      <c r="A1" s="86"/>
      <c r="B1" s="138" t="s">
        <v>150</v>
      </c>
      <c r="C1" s="137"/>
      <c r="D1" s="137"/>
      <c r="E1" s="137"/>
      <c r="F1" s="137"/>
      <c r="G1" s="137"/>
      <c r="H1" s="137"/>
      <c r="I1" s="137"/>
      <c r="J1" s="137"/>
      <c r="K1" s="136"/>
      <c r="N1" s="86"/>
      <c r="O1" s="86"/>
      <c r="P1" s="86"/>
      <c r="Q1" s="86"/>
      <c r="R1" s="86"/>
      <c r="S1" s="86"/>
      <c r="T1" s="86"/>
      <c r="U1" s="86"/>
      <c r="V1" s="86"/>
      <c r="Y1" s="135" t="s">
        <v>149</v>
      </c>
      <c r="Z1" s="135"/>
    </row>
    <row r="2" spans="1:257" s="10" customFormat="1" ht="30" customHeight="1">
      <c r="A2" s="134" t="s">
        <v>148</v>
      </c>
      <c r="B2" s="134"/>
      <c r="C2" s="19"/>
      <c r="D2" s="19"/>
      <c r="E2" s="18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Z2" s="233"/>
    </row>
    <row r="3" spans="1:257" s="10" customFormat="1" ht="30" customHeight="1">
      <c r="A3" s="134"/>
      <c r="B3" s="133" t="s">
        <v>147</v>
      </c>
      <c r="C3" s="132"/>
      <c r="D3" s="132"/>
      <c r="E3" s="131"/>
      <c r="F3" s="130"/>
      <c r="G3" s="130"/>
      <c r="H3" s="130"/>
      <c r="I3" s="130"/>
      <c r="J3" s="130"/>
      <c r="K3" s="130"/>
      <c r="L3" s="129"/>
      <c r="M3" s="86"/>
      <c r="N3" s="86"/>
      <c r="O3" s="86"/>
      <c r="P3" s="86"/>
      <c r="Z3" s="233"/>
    </row>
    <row r="4" spans="1:257" ht="15.75">
      <c r="A4" s="86"/>
      <c r="B4" s="235" t="s">
        <v>167</v>
      </c>
      <c r="C4" s="120"/>
      <c r="D4" s="120"/>
      <c r="E4" s="86"/>
      <c r="F4" s="86"/>
      <c r="G4" s="86"/>
      <c r="H4" s="86"/>
      <c r="I4" s="86"/>
      <c r="J4" s="86"/>
      <c r="K4" s="86"/>
      <c r="L4" s="128"/>
      <c r="M4" s="86"/>
      <c r="N4" s="86"/>
      <c r="O4" s="86"/>
      <c r="P4" s="86"/>
      <c r="Q4" s="86"/>
      <c r="R4" s="86"/>
      <c r="S4" s="86"/>
      <c r="T4" s="86"/>
      <c r="U4" s="86"/>
      <c r="V4" s="115"/>
      <c r="W4" s="115"/>
      <c r="X4" s="86"/>
      <c r="Y4" s="86"/>
      <c r="Z4" s="232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  <c r="IW4" s="86"/>
    </row>
    <row r="5" spans="1:257">
      <c r="A5" s="86"/>
      <c r="B5" s="127" t="s">
        <v>146</v>
      </c>
      <c r="C5" s="9"/>
      <c r="D5" s="9"/>
      <c r="E5" s="9"/>
      <c r="F5" s="9"/>
      <c r="G5" s="9"/>
      <c r="L5" s="126"/>
      <c r="M5" s="86"/>
      <c r="N5" s="125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232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125"/>
      <c r="AL5" s="86"/>
      <c r="AM5" s="86"/>
    </row>
    <row r="6" spans="1:257" ht="18.75" customHeight="1">
      <c r="A6" s="86"/>
      <c r="B6" s="236" t="s">
        <v>168</v>
      </c>
      <c r="C6" s="124"/>
      <c r="D6" s="124"/>
      <c r="E6" s="123"/>
      <c r="F6" s="123"/>
      <c r="G6" s="123"/>
      <c r="H6" s="123"/>
      <c r="I6" s="123"/>
      <c r="J6" s="123"/>
      <c r="K6" s="123"/>
      <c r="L6" s="122"/>
      <c r="M6" s="115"/>
      <c r="N6" s="86"/>
      <c r="O6" s="121"/>
      <c r="P6" s="115"/>
      <c r="Q6" s="115"/>
      <c r="R6" s="115"/>
      <c r="S6" s="115"/>
      <c r="T6" s="115"/>
      <c r="U6" s="115"/>
      <c r="V6" s="115"/>
      <c r="W6" s="115"/>
      <c r="X6" s="115"/>
      <c r="Y6" s="86"/>
      <c r="Z6" s="232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121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  <c r="IW6" s="86"/>
    </row>
    <row r="7" spans="1:257" ht="13.5" customHeight="1">
      <c r="A7" s="86"/>
      <c r="B7" s="120" t="s">
        <v>145</v>
      </c>
      <c r="C7" s="120"/>
      <c r="D7" s="120"/>
    </row>
    <row r="8" spans="1:257" ht="18.75" customHeight="1">
      <c r="A8" s="86"/>
      <c r="B8" s="120" t="s">
        <v>144</v>
      </c>
      <c r="C8" s="120"/>
      <c r="D8" s="120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232"/>
    </row>
    <row r="9" spans="1:257" ht="18.75" customHeight="1">
      <c r="A9" s="86"/>
      <c r="B9" s="119" t="s">
        <v>143</v>
      </c>
      <c r="C9" s="118"/>
      <c r="D9" s="118"/>
      <c r="E9" s="143"/>
      <c r="F9" s="144"/>
      <c r="G9" s="86"/>
      <c r="H9" s="86"/>
      <c r="I9" s="86"/>
      <c r="J9" s="116" t="s">
        <v>151</v>
      </c>
      <c r="K9" s="115"/>
      <c r="L9" s="115"/>
      <c r="M9" s="115"/>
      <c r="N9" s="115"/>
      <c r="O9" s="115"/>
      <c r="P9" s="115"/>
      <c r="Q9" s="86"/>
      <c r="R9" s="139"/>
      <c r="S9" s="140"/>
      <c r="T9" s="86"/>
      <c r="U9" s="141"/>
      <c r="V9" s="142"/>
      <c r="W9" s="86"/>
      <c r="X9" s="86"/>
      <c r="Y9" s="86"/>
      <c r="Z9" s="232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</row>
    <row r="10" spans="1:257" s="86" customFormat="1" ht="18.75" customHeight="1">
      <c r="B10" s="246" t="s">
        <v>165</v>
      </c>
      <c r="C10" s="247"/>
      <c r="D10" s="247"/>
      <c r="E10" s="247"/>
      <c r="F10" s="247"/>
      <c r="G10" s="247"/>
      <c r="H10" s="247"/>
      <c r="I10" s="247"/>
      <c r="J10" s="248"/>
      <c r="K10" s="249"/>
      <c r="L10" s="249"/>
      <c r="M10" s="249"/>
      <c r="N10" s="249"/>
      <c r="O10" s="249"/>
      <c r="P10" s="249"/>
      <c r="Q10" s="247"/>
      <c r="R10" s="247"/>
      <c r="S10" s="247"/>
      <c r="T10" s="247"/>
      <c r="U10" s="247"/>
      <c r="V10" s="247"/>
      <c r="W10" s="247"/>
      <c r="X10" s="247"/>
      <c r="Y10" s="247"/>
      <c r="Z10" s="247"/>
    </row>
    <row r="11" spans="1:257" s="212" customFormat="1" ht="18.75" customHeight="1">
      <c r="B11" s="117"/>
      <c r="J11" s="214"/>
      <c r="K11" s="213"/>
      <c r="L11" s="213"/>
      <c r="M11" s="213"/>
      <c r="N11" s="213"/>
      <c r="O11" s="213"/>
      <c r="P11" s="213"/>
      <c r="Z11" s="232"/>
    </row>
    <row r="12" spans="1:257" s="212" customFormat="1" ht="18.75" customHeight="1">
      <c r="B12" s="117"/>
      <c r="J12" s="214"/>
      <c r="K12" s="213"/>
      <c r="L12" s="213"/>
      <c r="M12" s="213"/>
      <c r="N12" s="213"/>
      <c r="O12" s="213"/>
      <c r="P12" s="213"/>
      <c r="Z12" s="232"/>
    </row>
    <row r="13" spans="1:257" s="212" customFormat="1" ht="18.75" customHeight="1">
      <c r="B13" s="117"/>
      <c r="J13" s="214"/>
      <c r="K13" s="213"/>
      <c r="L13" s="213"/>
      <c r="M13" s="213"/>
      <c r="N13" s="213"/>
      <c r="O13" s="213"/>
      <c r="P13" s="213"/>
      <c r="Z13" s="232"/>
      <c r="AA13" s="216"/>
      <c r="AB13" s="217"/>
      <c r="AC13" s="218" t="s">
        <v>134</v>
      </c>
      <c r="AD13" s="229">
        <v>134</v>
      </c>
      <c r="AE13" s="219"/>
      <c r="AF13" s="220"/>
      <c r="AG13" s="221"/>
      <c r="AH13" s="222" t="s">
        <v>133</v>
      </c>
      <c r="AI13" s="229">
        <v>126</v>
      </c>
      <c r="AJ13" s="230"/>
    </row>
    <row r="14" spans="1:257" s="212" customFormat="1" ht="18.75" customHeight="1">
      <c r="B14" s="117"/>
      <c r="J14" s="214"/>
      <c r="K14" s="213"/>
      <c r="L14" s="213"/>
      <c r="M14" s="213"/>
      <c r="N14" s="213"/>
      <c r="O14" s="213"/>
      <c r="P14" s="213"/>
      <c r="Z14" s="232"/>
      <c r="AA14" s="216"/>
      <c r="AB14" s="217"/>
      <c r="AC14" s="223" t="s">
        <v>132</v>
      </c>
      <c r="AD14" s="231">
        <v>70.2</v>
      </c>
      <c r="AE14" s="219"/>
      <c r="AF14" s="220"/>
      <c r="AG14" s="221"/>
      <c r="AH14" s="223" t="s">
        <v>132</v>
      </c>
      <c r="AI14" s="231">
        <v>69.8</v>
      </c>
      <c r="AJ14" s="230"/>
    </row>
    <row r="15" spans="1:257" ht="18.7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232"/>
      <c r="AA15" s="216"/>
      <c r="AB15" s="217"/>
      <c r="AC15" s="223" t="s">
        <v>131</v>
      </c>
      <c r="AD15" s="229">
        <v>72</v>
      </c>
      <c r="AE15" s="219"/>
      <c r="AF15" s="220"/>
      <c r="AG15" s="221"/>
      <c r="AH15" s="223" t="s">
        <v>131</v>
      </c>
      <c r="AI15" s="229">
        <v>72</v>
      </c>
      <c r="AJ15" s="230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</row>
    <row r="16" spans="1:257" s="10" customFormat="1" ht="16.5" thickBot="1">
      <c r="B16" s="20"/>
      <c r="C16" s="41"/>
      <c r="D16" s="41"/>
      <c r="E16" s="18"/>
      <c r="F16" s="17"/>
      <c r="G16" s="16"/>
      <c r="Z16" s="233"/>
      <c r="AA16" s="224" t="str">
        <f>E21</f>
        <v>H</v>
      </c>
      <c r="AB16" s="225">
        <f>IF(AE16&gt;AJ16,(AE16-AJ16)*3/4,0)</f>
        <v>0</v>
      </c>
      <c r="AC16" s="226"/>
      <c r="AD16" s="227">
        <f>C21</f>
        <v>0</v>
      </c>
      <c r="AE16" s="237">
        <f>IF(ISBLANK(AD16),0,IF(LEFT(AA16)="D",AD16*AI13/113+(AI14-AI15),AD16*AD13/113+(AD14-AD15)))</f>
        <v>-1.7999999999999972</v>
      </c>
      <c r="AF16" s="224" t="str">
        <f>E23</f>
        <v>H</v>
      </c>
      <c r="AG16" s="226">
        <v>0</v>
      </c>
      <c r="AH16" s="226"/>
      <c r="AI16" s="227">
        <f>C23</f>
        <v>0</v>
      </c>
      <c r="AJ16" s="228">
        <f>IF(ISBLANK(AI16),0,IF(LEFT(AF16)="D",AI16*AI13/113+(AI14-AI15),AI16*AD13/113+(AD14-AD15)))</f>
        <v>-1.7999999999999972</v>
      </c>
    </row>
    <row r="17" spans="1:47" s="10" customFormat="1" ht="17.25" thickTop="1" thickBot="1">
      <c r="B17" s="20"/>
      <c r="C17" s="41"/>
      <c r="D17" s="41"/>
      <c r="E17" s="18"/>
      <c r="F17" s="17"/>
      <c r="G17" s="16"/>
      <c r="Z17" s="233"/>
      <c r="AA17" s="45"/>
      <c r="AB17" s="47"/>
      <c r="AC17" s="44"/>
      <c r="AD17" s="43"/>
      <c r="AE17" s="46"/>
      <c r="AF17" s="45"/>
      <c r="AG17" s="44"/>
      <c r="AH17" s="44"/>
      <c r="AI17" s="43"/>
      <c r="AJ17" s="42"/>
    </row>
    <row r="18" spans="1:47" s="73" customFormat="1" ht="17.25" thickTop="1" thickBot="1">
      <c r="A18" s="28"/>
      <c r="B18" s="40" t="s">
        <v>130</v>
      </c>
      <c r="C18" s="39"/>
      <c r="D18" s="39"/>
      <c r="E18" s="38"/>
      <c r="F18" s="203" t="s">
        <v>129</v>
      </c>
      <c r="G18" s="159">
        <v>4</v>
      </c>
      <c r="H18" s="160">
        <v>3</v>
      </c>
      <c r="I18" s="160">
        <v>5</v>
      </c>
      <c r="J18" s="160">
        <v>3</v>
      </c>
      <c r="K18" s="160">
        <v>4</v>
      </c>
      <c r="L18" s="160">
        <v>4</v>
      </c>
      <c r="M18" s="160">
        <v>4</v>
      </c>
      <c r="N18" s="160">
        <v>5</v>
      </c>
      <c r="O18" s="160">
        <v>4</v>
      </c>
      <c r="P18" s="160">
        <v>4</v>
      </c>
      <c r="Q18" s="160">
        <v>3</v>
      </c>
      <c r="R18" s="160">
        <v>4</v>
      </c>
      <c r="S18" s="160">
        <v>4</v>
      </c>
      <c r="T18" s="160">
        <v>4</v>
      </c>
      <c r="U18" s="160">
        <v>5</v>
      </c>
      <c r="V18" s="160">
        <v>3</v>
      </c>
      <c r="W18" s="160">
        <v>5</v>
      </c>
      <c r="X18" s="161">
        <v>4</v>
      </c>
      <c r="Y18" s="28"/>
      <c r="Z18" s="239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</row>
    <row r="19" spans="1:47" s="73" customFormat="1" ht="16.5" customHeight="1" thickBot="1">
      <c r="A19" s="28"/>
      <c r="B19" s="209" t="s">
        <v>142</v>
      </c>
      <c r="C19" s="147" t="s">
        <v>128</v>
      </c>
      <c r="D19" s="145" t="s">
        <v>127</v>
      </c>
      <c r="E19" s="427" t="s">
        <v>126</v>
      </c>
      <c r="F19" s="203" t="s">
        <v>125</v>
      </c>
      <c r="G19" s="156">
        <v>8</v>
      </c>
      <c r="H19" s="37">
        <v>12</v>
      </c>
      <c r="I19" s="37">
        <v>18</v>
      </c>
      <c r="J19" s="37">
        <v>10</v>
      </c>
      <c r="K19" s="37">
        <v>2</v>
      </c>
      <c r="L19" s="37">
        <v>6</v>
      </c>
      <c r="M19" s="37">
        <v>14</v>
      </c>
      <c r="N19" s="37">
        <v>16</v>
      </c>
      <c r="O19" s="37">
        <v>4</v>
      </c>
      <c r="P19" s="37">
        <v>11</v>
      </c>
      <c r="Q19" s="37">
        <v>17</v>
      </c>
      <c r="R19" s="37">
        <v>3</v>
      </c>
      <c r="S19" s="37">
        <v>13</v>
      </c>
      <c r="T19" s="37">
        <v>1</v>
      </c>
      <c r="U19" s="37">
        <v>9</v>
      </c>
      <c r="V19" s="37">
        <v>7</v>
      </c>
      <c r="W19" s="37">
        <v>15</v>
      </c>
      <c r="X19" s="162">
        <v>5</v>
      </c>
      <c r="Y19" s="28"/>
      <c r="Z19" s="239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</row>
    <row r="20" spans="1:47" s="73" customFormat="1" ht="16.5" thickBot="1">
      <c r="A20" s="28"/>
      <c r="B20" s="149" t="s">
        <v>124</v>
      </c>
      <c r="C20" s="148" t="s">
        <v>123</v>
      </c>
      <c r="D20" s="146" t="s">
        <v>122</v>
      </c>
      <c r="E20" s="428"/>
      <c r="F20" s="203" t="s">
        <v>121</v>
      </c>
      <c r="G20" s="163">
        <v>1</v>
      </c>
      <c r="H20" s="164">
        <v>2</v>
      </c>
      <c r="I20" s="164">
        <v>3</v>
      </c>
      <c r="J20" s="164">
        <v>4</v>
      </c>
      <c r="K20" s="164">
        <v>5</v>
      </c>
      <c r="L20" s="164">
        <v>6</v>
      </c>
      <c r="M20" s="164">
        <v>7</v>
      </c>
      <c r="N20" s="164">
        <v>8</v>
      </c>
      <c r="O20" s="164">
        <v>9</v>
      </c>
      <c r="P20" s="164">
        <v>10</v>
      </c>
      <c r="Q20" s="164">
        <v>11</v>
      </c>
      <c r="R20" s="164">
        <v>12</v>
      </c>
      <c r="S20" s="164">
        <v>13</v>
      </c>
      <c r="T20" s="164">
        <v>14</v>
      </c>
      <c r="U20" s="164">
        <v>15</v>
      </c>
      <c r="V20" s="164">
        <v>16</v>
      </c>
      <c r="W20" s="164">
        <v>17</v>
      </c>
      <c r="X20" s="165">
        <v>18</v>
      </c>
      <c r="Y20" s="34" t="s">
        <v>120</v>
      </c>
      <c r="Z20" s="215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</row>
    <row r="21" spans="1:47" ht="30" customHeight="1" thickBot="1">
      <c r="B21" s="153"/>
      <c r="C21" s="154">
        <v>0</v>
      </c>
      <c r="D21" s="152">
        <f>AE16</f>
        <v>-1.7999999999999972</v>
      </c>
      <c r="E21" s="114" t="s">
        <v>116</v>
      </c>
      <c r="F21" s="158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32"/>
      <c r="Z21" s="238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28" customFormat="1" ht="30" customHeight="1" thickBot="1">
      <c r="B22" s="150"/>
      <c r="C22" s="150"/>
      <c r="D22" s="208" t="s">
        <v>118</v>
      </c>
      <c r="E22" s="31">
        <f>ROUND(AB16,0)</f>
        <v>0</v>
      </c>
      <c r="F22" s="30"/>
      <c r="G22" s="199" t="str">
        <f>IF($E22&gt;=G19,1,"")</f>
        <v/>
      </c>
      <c r="H22" s="199" t="str">
        <f t="shared" ref="H22:X22" si="0">IF($E22&gt;=H19,1,"")</f>
        <v/>
      </c>
      <c r="I22" s="199" t="str">
        <f t="shared" si="0"/>
        <v/>
      </c>
      <c r="J22" s="199" t="str">
        <f t="shared" si="0"/>
        <v/>
      </c>
      <c r="K22" s="199" t="str">
        <f t="shared" si="0"/>
        <v/>
      </c>
      <c r="L22" s="199" t="str">
        <f t="shared" si="0"/>
        <v/>
      </c>
      <c r="M22" s="199" t="str">
        <f t="shared" si="0"/>
        <v/>
      </c>
      <c r="N22" s="199" t="str">
        <f t="shared" si="0"/>
        <v/>
      </c>
      <c r="O22" s="199" t="str">
        <f t="shared" si="0"/>
        <v/>
      </c>
      <c r="P22" s="199" t="str">
        <f t="shared" si="0"/>
        <v/>
      </c>
      <c r="Q22" s="199" t="str">
        <f t="shared" si="0"/>
        <v/>
      </c>
      <c r="R22" s="199" t="str">
        <f t="shared" si="0"/>
        <v/>
      </c>
      <c r="S22" s="199" t="str">
        <f t="shared" si="0"/>
        <v/>
      </c>
      <c r="T22" s="199" t="str">
        <f t="shared" si="0"/>
        <v/>
      </c>
      <c r="U22" s="199" t="str">
        <f t="shared" si="0"/>
        <v/>
      </c>
      <c r="V22" s="199" t="str">
        <f t="shared" si="0"/>
        <v/>
      </c>
      <c r="W22" s="199" t="str">
        <f t="shared" si="0"/>
        <v/>
      </c>
      <c r="X22" s="199" t="str">
        <f t="shared" si="0"/>
        <v/>
      </c>
      <c r="Y22" s="29"/>
      <c r="Z22" s="240"/>
    </row>
    <row r="23" spans="1:47" s="10" customFormat="1" ht="30" customHeight="1" thickBot="1">
      <c r="B23" s="171"/>
      <c r="C23" s="173">
        <v>0</v>
      </c>
      <c r="D23" s="151">
        <f>AJ16</f>
        <v>-1.7999999999999972</v>
      </c>
      <c r="E23" s="114" t="s">
        <v>116</v>
      </c>
      <c r="F23" s="26"/>
      <c r="G23" s="2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3"/>
      <c r="Y23" s="22"/>
      <c r="Z23" s="238"/>
    </row>
    <row r="24" spans="1:47" s="10" customFormat="1">
      <c r="B24" s="20"/>
      <c r="C24" s="21" t="s">
        <v>115</v>
      </c>
      <c r="D24" s="21"/>
      <c r="E24" s="18"/>
      <c r="F24" s="17"/>
      <c r="G24" s="16"/>
      <c r="Z24" s="233"/>
    </row>
    <row r="25" spans="1:47" s="10" customFormat="1">
      <c r="B25" s="20"/>
      <c r="C25" s="41"/>
      <c r="D25" s="41"/>
      <c r="E25" s="18"/>
      <c r="F25" s="17" t="s">
        <v>114</v>
      </c>
      <c r="G25" s="16"/>
      <c r="Z25" s="233"/>
    </row>
    <row r="26" spans="1:47" s="10" customFormat="1">
      <c r="B26" s="20"/>
      <c r="C26" s="41"/>
      <c r="D26" s="41"/>
      <c r="E26" s="18"/>
      <c r="F26" s="17"/>
      <c r="G26" s="16"/>
      <c r="Z26" s="233"/>
    </row>
    <row r="27" spans="1:47" s="10" customFormat="1" ht="15.75">
      <c r="B27" s="20"/>
      <c r="C27" s="41"/>
      <c r="D27" s="41"/>
      <c r="E27" s="18"/>
      <c r="F27" s="17"/>
      <c r="G27" s="16"/>
      <c r="Z27" s="233"/>
      <c r="AA27" s="55"/>
      <c r="AB27" s="54"/>
      <c r="AC27" s="57" t="s">
        <v>134</v>
      </c>
      <c r="AD27" s="49">
        <v>121</v>
      </c>
      <c r="AE27" s="53"/>
      <c r="AF27" s="52"/>
      <c r="AG27" s="51"/>
      <c r="AH27" s="56" t="s">
        <v>133</v>
      </c>
      <c r="AI27" s="49">
        <v>118</v>
      </c>
      <c r="AJ27" s="109"/>
    </row>
    <row r="28" spans="1:47" s="10" customFormat="1" ht="15.75">
      <c r="B28" s="20"/>
      <c r="C28" s="41"/>
      <c r="D28" s="41"/>
      <c r="E28" s="18"/>
      <c r="F28" s="17"/>
      <c r="G28" s="16"/>
      <c r="Z28" s="233"/>
      <c r="AA28" s="55"/>
      <c r="AB28" s="54"/>
      <c r="AC28" s="50" t="s">
        <v>132</v>
      </c>
      <c r="AD28" s="53">
        <v>68.400000000000006</v>
      </c>
      <c r="AE28" s="53"/>
      <c r="AF28" s="52"/>
      <c r="AG28" s="51"/>
      <c r="AH28" s="50" t="s">
        <v>132</v>
      </c>
      <c r="AI28" s="53">
        <v>69.599999999999994</v>
      </c>
      <c r="AJ28" s="109"/>
    </row>
    <row r="29" spans="1:47" s="10" customFormat="1" ht="15.75">
      <c r="B29" s="20"/>
      <c r="C29" s="41"/>
      <c r="D29" s="41"/>
      <c r="E29" s="18"/>
      <c r="F29" s="17"/>
      <c r="G29" s="16"/>
      <c r="Z29" s="233"/>
      <c r="AA29" s="55"/>
      <c r="AB29" s="54"/>
      <c r="AC29" s="50" t="s">
        <v>131</v>
      </c>
      <c r="AD29" s="49">
        <v>71</v>
      </c>
      <c r="AE29" s="53"/>
      <c r="AF29" s="52"/>
      <c r="AG29" s="51"/>
      <c r="AH29" s="50" t="s">
        <v>131</v>
      </c>
      <c r="AI29" s="49">
        <v>71</v>
      </c>
      <c r="AJ29" s="109"/>
    </row>
    <row r="30" spans="1:47" s="10" customFormat="1" ht="16.5" thickBot="1">
      <c r="B30" s="20"/>
      <c r="C30" s="41"/>
      <c r="D30" s="41"/>
      <c r="E30" s="18"/>
      <c r="F30" s="17"/>
      <c r="G30" s="16"/>
      <c r="Z30" s="233"/>
      <c r="AA30" s="45" t="str">
        <f>E35</f>
        <v>H</v>
      </c>
      <c r="AB30" s="47">
        <f>IF(AE30&gt;AJ30,(AE30-AJ30)*3/4,0)</f>
        <v>0</v>
      </c>
      <c r="AC30" s="44"/>
      <c r="AD30" s="43">
        <f>C35</f>
        <v>0</v>
      </c>
      <c r="AE30" s="46">
        <f>IF(ISBLANK(AD30),0,IF(LEFT(AA30)="D",AD30*AI27/113+(AI28-AI29),AD30*AD27/113+(AD28-AD29)))</f>
        <v>-2.5999999999999943</v>
      </c>
      <c r="AF30" s="45" t="str">
        <f>E37</f>
        <v>H</v>
      </c>
      <c r="AG30" s="44">
        <f>IF(AJ30&gt;AE30,ROUND((AJ30-AE30)*3/4,0),0)</f>
        <v>0</v>
      </c>
      <c r="AH30" s="44"/>
      <c r="AI30" s="43">
        <f>C37</f>
        <v>0</v>
      </c>
      <c r="AJ30" s="42">
        <f>IF(ISBLANK(AI30),0,IF(LEFT(AF30)="D",AI30*AI27/113+(AI28-AI29),AI30*AD27/113+(AD28-AD29)))</f>
        <v>-2.5999999999999943</v>
      </c>
    </row>
    <row r="31" spans="1:47" s="10" customFormat="1" ht="16.5" thickTop="1" thickBot="1">
      <c r="B31" s="20"/>
      <c r="C31" s="41"/>
      <c r="D31" s="41"/>
      <c r="E31" s="18"/>
      <c r="F31" s="17"/>
      <c r="G31" s="16"/>
      <c r="Z31" s="233"/>
    </row>
    <row r="32" spans="1:47" s="73" customFormat="1" ht="16.5" thickBot="1">
      <c r="A32" s="28"/>
      <c r="B32" s="40" t="s">
        <v>130</v>
      </c>
      <c r="C32" s="39"/>
      <c r="D32" s="39"/>
      <c r="E32" s="38"/>
      <c r="F32" s="203" t="s">
        <v>129</v>
      </c>
      <c r="G32" s="159">
        <v>4</v>
      </c>
      <c r="H32" s="160">
        <v>4</v>
      </c>
      <c r="I32" s="160">
        <v>5</v>
      </c>
      <c r="J32" s="160">
        <v>3</v>
      </c>
      <c r="K32" s="160">
        <v>4</v>
      </c>
      <c r="L32" s="160">
        <v>5</v>
      </c>
      <c r="M32" s="160">
        <v>3</v>
      </c>
      <c r="N32" s="160">
        <v>5</v>
      </c>
      <c r="O32" s="160">
        <v>4</v>
      </c>
      <c r="P32" s="160">
        <v>3</v>
      </c>
      <c r="Q32" s="160">
        <v>4</v>
      </c>
      <c r="R32" s="160">
        <v>4</v>
      </c>
      <c r="S32" s="160">
        <v>4</v>
      </c>
      <c r="T32" s="160">
        <v>3</v>
      </c>
      <c r="U32" s="160">
        <v>4</v>
      </c>
      <c r="V32" s="160">
        <v>4</v>
      </c>
      <c r="W32" s="160">
        <v>4</v>
      </c>
      <c r="X32" s="161">
        <v>4</v>
      </c>
      <c r="Y32" s="28"/>
      <c r="Z32" s="239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</row>
    <row r="33" spans="1:47" s="73" customFormat="1" ht="16.5" customHeight="1" thickBot="1">
      <c r="A33" s="28"/>
      <c r="B33" s="210" t="s">
        <v>141</v>
      </c>
      <c r="C33" s="147" t="s">
        <v>128</v>
      </c>
      <c r="D33" s="145" t="s">
        <v>127</v>
      </c>
      <c r="E33" s="427" t="s">
        <v>126</v>
      </c>
      <c r="F33" s="203" t="s">
        <v>125</v>
      </c>
      <c r="G33" s="156">
        <v>8</v>
      </c>
      <c r="H33" s="37">
        <v>6</v>
      </c>
      <c r="I33" s="37">
        <v>2</v>
      </c>
      <c r="J33" s="37">
        <v>12</v>
      </c>
      <c r="K33" s="37">
        <v>14</v>
      </c>
      <c r="L33" s="37">
        <v>18</v>
      </c>
      <c r="M33" s="37">
        <v>16</v>
      </c>
      <c r="N33" s="37">
        <v>10</v>
      </c>
      <c r="O33" s="37">
        <v>4</v>
      </c>
      <c r="P33" s="37">
        <v>13</v>
      </c>
      <c r="Q33" s="37">
        <v>1</v>
      </c>
      <c r="R33" s="37">
        <v>9</v>
      </c>
      <c r="S33" s="37">
        <v>3</v>
      </c>
      <c r="T33" s="37">
        <v>17</v>
      </c>
      <c r="U33" s="37">
        <v>7</v>
      </c>
      <c r="V33" s="37">
        <v>11</v>
      </c>
      <c r="W33" s="37">
        <v>5</v>
      </c>
      <c r="X33" s="162">
        <v>15</v>
      </c>
      <c r="Y33" s="28"/>
      <c r="Z33" s="239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</row>
    <row r="34" spans="1:47" s="73" customFormat="1" ht="16.5" thickBot="1">
      <c r="A34" s="28"/>
      <c r="B34" s="149" t="s">
        <v>124</v>
      </c>
      <c r="C34" s="148" t="s">
        <v>123</v>
      </c>
      <c r="D34" s="146" t="s">
        <v>122</v>
      </c>
      <c r="E34" s="428"/>
      <c r="F34" s="203" t="s">
        <v>121</v>
      </c>
      <c r="G34" s="163">
        <v>1</v>
      </c>
      <c r="H34" s="164">
        <v>2</v>
      </c>
      <c r="I34" s="164">
        <v>3</v>
      </c>
      <c r="J34" s="164">
        <v>4</v>
      </c>
      <c r="K34" s="164">
        <v>5</v>
      </c>
      <c r="L34" s="164">
        <v>6</v>
      </c>
      <c r="M34" s="164">
        <v>7</v>
      </c>
      <c r="N34" s="164">
        <v>8</v>
      </c>
      <c r="O34" s="164">
        <v>9</v>
      </c>
      <c r="P34" s="164">
        <v>10</v>
      </c>
      <c r="Q34" s="164">
        <v>11</v>
      </c>
      <c r="R34" s="164">
        <v>12</v>
      </c>
      <c r="S34" s="164">
        <v>13</v>
      </c>
      <c r="T34" s="164">
        <v>14</v>
      </c>
      <c r="U34" s="164">
        <v>15</v>
      </c>
      <c r="V34" s="164">
        <v>16</v>
      </c>
      <c r="W34" s="164">
        <v>17</v>
      </c>
      <c r="X34" s="165">
        <v>18</v>
      </c>
      <c r="Y34" s="34" t="s">
        <v>120</v>
      </c>
      <c r="Z34" s="215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</row>
    <row r="35" spans="1:47" ht="30" customHeight="1" thickBot="1">
      <c r="B35" s="153"/>
      <c r="C35" s="167">
        <v>0</v>
      </c>
      <c r="D35" s="168">
        <f>AE30</f>
        <v>-2.5999999999999943</v>
      </c>
      <c r="E35" s="114" t="s">
        <v>116</v>
      </c>
      <c r="F35" s="158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32"/>
      <c r="Z35" s="238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28" customFormat="1" ht="30" customHeight="1" thickBot="1">
      <c r="B36" s="150"/>
      <c r="C36" s="150"/>
      <c r="D36" s="206" t="s">
        <v>118</v>
      </c>
      <c r="E36" s="31">
        <f>ROUND(AB30,0)</f>
        <v>0</v>
      </c>
      <c r="F36" s="30"/>
      <c r="G36" s="199" t="str">
        <f>IF($E36&gt;=G33,1,"")</f>
        <v/>
      </c>
      <c r="H36" s="199" t="str">
        <f t="shared" ref="H36:X36" si="1">IF($E36&gt;=H33,1,"")</f>
        <v/>
      </c>
      <c r="I36" s="199" t="str">
        <f t="shared" si="1"/>
        <v/>
      </c>
      <c r="J36" s="199" t="str">
        <f t="shared" si="1"/>
        <v/>
      </c>
      <c r="K36" s="199" t="str">
        <f t="shared" si="1"/>
        <v/>
      </c>
      <c r="L36" s="199" t="str">
        <f t="shared" si="1"/>
        <v/>
      </c>
      <c r="M36" s="199" t="str">
        <f t="shared" si="1"/>
        <v/>
      </c>
      <c r="N36" s="199" t="str">
        <f t="shared" si="1"/>
        <v/>
      </c>
      <c r="O36" s="199" t="str">
        <f t="shared" si="1"/>
        <v/>
      </c>
      <c r="P36" s="199" t="str">
        <f t="shared" si="1"/>
        <v/>
      </c>
      <c r="Q36" s="199" t="str">
        <f t="shared" si="1"/>
        <v/>
      </c>
      <c r="R36" s="199" t="str">
        <f t="shared" si="1"/>
        <v/>
      </c>
      <c r="S36" s="199" t="str">
        <f t="shared" si="1"/>
        <v/>
      </c>
      <c r="T36" s="199" t="str">
        <f t="shared" si="1"/>
        <v/>
      </c>
      <c r="U36" s="199" t="str">
        <f t="shared" si="1"/>
        <v/>
      </c>
      <c r="V36" s="199" t="str">
        <f t="shared" si="1"/>
        <v/>
      </c>
      <c r="W36" s="199" t="str">
        <f t="shared" si="1"/>
        <v/>
      </c>
      <c r="X36" s="199" t="str">
        <f t="shared" si="1"/>
        <v/>
      </c>
      <c r="Y36" s="29"/>
      <c r="Z36" s="240"/>
    </row>
    <row r="37" spans="1:47" s="10" customFormat="1" ht="30" customHeight="1" thickBot="1">
      <c r="B37" s="171"/>
      <c r="C37" s="172">
        <v>0</v>
      </c>
      <c r="D37" s="169">
        <f>AJ30</f>
        <v>-2.5999999999999943</v>
      </c>
      <c r="E37" s="27" t="s">
        <v>116</v>
      </c>
      <c r="F37" s="113"/>
      <c r="G37" s="112"/>
      <c r="H37" s="111"/>
      <c r="I37" s="24"/>
      <c r="J37" s="24"/>
      <c r="K37" s="111"/>
      <c r="L37" s="111"/>
      <c r="M37" s="111"/>
      <c r="N37" s="24"/>
      <c r="O37" s="24"/>
      <c r="P37" s="24"/>
      <c r="Q37" s="111"/>
      <c r="R37" s="111"/>
      <c r="S37" s="24"/>
      <c r="T37" s="111"/>
      <c r="U37" s="24"/>
      <c r="V37" s="111"/>
      <c r="W37" s="24"/>
      <c r="X37" s="23"/>
      <c r="Y37" s="110"/>
      <c r="Z37" s="241"/>
    </row>
    <row r="38" spans="1:47" s="10" customFormat="1">
      <c r="B38" s="20"/>
      <c r="C38" s="21" t="s">
        <v>115</v>
      </c>
      <c r="D38" s="21"/>
      <c r="E38" s="18"/>
      <c r="F38" s="17"/>
      <c r="G38" s="16"/>
      <c r="Z38" s="233"/>
    </row>
    <row r="39" spans="1:47" s="10" customFormat="1">
      <c r="B39" s="20"/>
      <c r="C39" s="41"/>
      <c r="D39" s="41"/>
      <c r="E39" s="18"/>
      <c r="F39" s="17" t="s">
        <v>114</v>
      </c>
      <c r="G39" s="16"/>
      <c r="Z39" s="233"/>
    </row>
    <row r="40" spans="1:47" s="10" customFormat="1" ht="15.75">
      <c r="B40" s="20"/>
      <c r="C40" s="41"/>
      <c r="D40" s="41"/>
      <c r="E40" s="18"/>
      <c r="F40" s="17"/>
      <c r="G40" s="16"/>
      <c r="Z40" s="233"/>
      <c r="AA40" s="55"/>
      <c r="AB40" s="54"/>
      <c r="AC40" s="57" t="s">
        <v>134</v>
      </c>
      <c r="AD40" s="49">
        <v>129</v>
      </c>
      <c r="AE40" s="53"/>
      <c r="AF40" s="52"/>
      <c r="AG40" s="51"/>
      <c r="AH40" s="56" t="s">
        <v>133</v>
      </c>
      <c r="AI40" s="49">
        <v>122</v>
      </c>
      <c r="AJ40" s="109"/>
    </row>
    <row r="41" spans="1:47" s="10" customFormat="1" ht="15.75">
      <c r="B41" s="20"/>
      <c r="C41" s="41"/>
      <c r="D41" s="41"/>
      <c r="E41" s="18"/>
      <c r="F41" s="17"/>
      <c r="G41" s="16"/>
      <c r="Z41" s="233"/>
      <c r="AA41" s="55"/>
      <c r="AB41" s="54"/>
      <c r="AC41" s="50" t="s">
        <v>132</v>
      </c>
      <c r="AD41" s="53">
        <v>69.400000000000006</v>
      </c>
      <c r="AE41" s="53"/>
      <c r="AF41" s="52"/>
      <c r="AG41" s="51"/>
      <c r="AH41" s="50" t="s">
        <v>132</v>
      </c>
      <c r="AI41" s="53">
        <v>69.8</v>
      </c>
      <c r="AJ41" s="109"/>
    </row>
    <row r="42" spans="1:47" s="10" customFormat="1" ht="15.75">
      <c r="B42" s="20"/>
      <c r="C42" s="41"/>
      <c r="D42" s="41"/>
      <c r="E42" s="18"/>
      <c r="F42" s="17"/>
      <c r="G42" s="16"/>
      <c r="Z42" s="233"/>
      <c r="AA42" s="55"/>
      <c r="AB42" s="54"/>
      <c r="AC42" s="50" t="s">
        <v>131</v>
      </c>
      <c r="AD42" s="49">
        <v>72</v>
      </c>
      <c r="AE42" s="53"/>
      <c r="AF42" s="52"/>
      <c r="AG42" s="51"/>
      <c r="AH42" s="50" t="s">
        <v>131</v>
      </c>
      <c r="AI42" s="49">
        <v>72</v>
      </c>
      <c r="AJ42" s="109"/>
    </row>
    <row r="43" spans="1:47" s="10" customFormat="1" ht="16.5" thickBot="1">
      <c r="B43" s="20"/>
      <c r="C43" s="41"/>
      <c r="D43" s="41"/>
      <c r="E43" s="18"/>
      <c r="F43" s="17"/>
      <c r="G43" s="16"/>
      <c r="Z43" s="233"/>
      <c r="AA43" s="45" t="str">
        <f>E48</f>
        <v>H</v>
      </c>
      <c r="AB43" s="47">
        <f>IF(AE43&gt;AJ43,(AE43-AJ43)*3/4,0)</f>
        <v>0</v>
      </c>
      <c r="AC43" s="44"/>
      <c r="AD43" s="43">
        <f>C48</f>
        <v>0</v>
      </c>
      <c r="AE43" s="46">
        <f>IF(ISBLANK(AD43),0,IF(LEFT(AA43)="D",AD43*AI40/113+(AI41-AI42),AD43*AD40/113+(AD41-AD42)))</f>
        <v>-2.5999999999999943</v>
      </c>
      <c r="AF43" s="45" t="str">
        <f>E50</f>
        <v>H</v>
      </c>
      <c r="AG43" s="44">
        <f>IF(AJ43&gt;AE43,ROUND((AJ43-AE43)*3/4,0),0)</f>
        <v>0</v>
      </c>
      <c r="AH43" s="44"/>
      <c r="AI43" s="43">
        <f>C50</f>
        <v>0</v>
      </c>
      <c r="AJ43" s="42">
        <f>IF(ISBLANK(AI43),0,IF(LEFT(AF43)="D",AI43*AI40/113+(AI41-AI42),AI43*AD40/113+(AD41-AD42)))</f>
        <v>-2.5999999999999943</v>
      </c>
    </row>
    <row r="44" spans="1:47" s="10" customFormat="1" ht="16.5" thickTop="1" thickBot="1">
      <c r="B44" s="20"/>
      <c r="C44" s="41"/>
      <c r="D44" s="41"/>
      <c r="E44" s="18"/>
      <c r="F44" s="17"/>
      <c r="G44" s="16"/>
      <c r="Z44" s="233"/>
    </row>
    <row r="45" spans="1:47" s="73" customFormat="1" ht="16.5" thickBot="1">
      <c r="A45" s="28"/>
      <c r="B45" s="40" t="s">
        <v>130</v>
      </c>
      <c r="C45" s="39"/>
      <c r="D45" s="39"/>
      <c r="E45" s="38"/>
      <c r="F45" s="203" t="s">
        <v>129</v>
      </c>
      <c r="G45" s="159">
        <v>4</v>
      </c>
      <c r="H45" s="160">
        <v>4</v>
      </c>
      <c r="I45" s="160">
        <v>5</v>
      </c>
      <c r="J45" s="160">
        <v>4</v>
      </c>
      <c r="K45" s="160">
        <v>3</v>
      </c>
      <c r="L45" s="160">
        <v>4</v>
      </c>
      <c r="M45" s="160">
        <v>4</v>
      </c>
      <c r="N45" s="160">
        <v>3</v>
      </c>
      <c r="O45" s="160">
        <v>5</v>
      </c>
      <c r="P45" s="160">
        <v>4</v>
      </c>
      <c r="Q45" s="160">
        <v>4</v>
      </c>
      <c r="R45" s="160">
        <v>3</v>
      </c>
      <c r="S45" s="160">
        <v>5</v>
      </c>
      <c r="T45" s="160">
        <v>4</v>
      </c>
      <c r="U45" s="160">
        <v>4</v>
      </c>
      <c r="V45" s="160">
        <v>3</v>
      </c>
      <c r="W45" s="160">
        <v>4</v>
      </c>
      <c r="X45" s="161">
        <v>5</v>
      </c>
      <c r="Y45" s="28"/>
      <c r="Z45" s="239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</row>
    <row r="46" spans="1:47" s="73" customFormat="1" ht="16.5" customHeight="1" thickBot="1">
      <c r="A46" s="28"/>
      <c r="B46" s="210" t="s">
        <v>140</v>
      </c>
      <c r="C46" s="147" t="s">
        <v>128</v>
      </c>
      <c r="D46" s="145" t="s">
        <v>127</v>
      </c>
      <c r="E46" s="427" t="s">
        <v>126</v>
      </c>
      <c r="F46" s="203" t="s">
        <v>125</v>
      </c>
      <c r="G46" s="156">
        <v>18</v>
      </c>
      <c r="H46" s="37">
        <v>16</v>
      </c>
      <c r="I46" s="37">
        <v>14</v>
      </c>
      <c r="J46" s="37">
        <v>9</v>
      </c>
      <c r="K46" s="37">
        <v>10</v>
      </c>
      <c r="L46" s="37">
        <v>1</v>
      </c>
      <c r="M46" s="37">
        <v>7</v>
      </c>
      <c r="N46" s="37">
        <v>5</v>
      </c>
      <c r="O46" s="37">
        <v>3</v>
      </c>
      <c r="P46" s="37">
        <v>6</v>
      </c>
      <c r="Q46" s="37">
        <v>13</v>
      </c>
      <c r="R46" s="37">
        <v>11</v>
      </c>
      <c r="S46" s="37">
        <v>12</v>
      </c>
      <c r="T46" s="37">
        <v>4</v>
      </c>
      <c r="U46" s="37">
        <v>17</v>
      </c>
      <c r="V46" s="37">
        <v>15</v>
      </c>
      <c r="W46" s="37">
        <v>2</v>
      </c>
      <c r="X46" s="162">
        <v>8</v>
      </c>
      <c r="Y46" s="28"/>
      <c r="Z46" s="239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</row>
    <row r="47" spans="1:47" s="73" customFormat="1" ht="16.5" thickBot="1">
      <c r="A47" s="28"/>
      <c r="B47" s="149" t="s">
        <v>124</v>
      </c>
      <c r="C47" s="148" t="s">
        <v>123</v>
      </c>
      <c r="D47" s="146" t="s">
        <v>122</v>
      </c>
      <c r="E47" s="428"/>
      <c r="F47" s="203" t="s">
        <v>121</v>
      </c>
      <c r="G47" s="163">
        <v>1</v>
      </c>
      <c r="H47" s="164">
        <v>2</v>
      </c>
      <c r="I47" s="164">
        <v>3</v>
      </c>
      <c r="J47" s="164">
        <v>4</v>
      </c>
      <c r="K47" s="164">
        <v>5</v>
      </c>
      <c r="L47" s="164">
        <v>6</v>
      </c>
      <c r="M47" s="164">
        <v>7</v>
      </c>
      <c r="N47" s="164">
        <v>8</v>
      </c>
      <c r="O47" s="164">
        <v>9</v>
      </c>
      <c r="P47" s="164">
        <v>10</v>
      </c>
      <c r="Q47" s="164">
        <v>11</v>
      </c>
      <c r="R47" s="164">
        <v>12</v>
      </c>
      <c r="S47" s="164">
        <v>13</v>
      </c>
      <c r="T47" s="164">
        <v>14</v>
      </c>
      <c r="U47" s="164">
        <v>15</v>
      </c>
      <c r="V47" s="164">
        <v>16</v>
      </c>
      <c r="W47" s="164">
        <v>17</v>
      </c>
      <c r="X47" s="165">
        <v>18</v>
      </c>
      <c r="Y47" s="34" t="s">
        <v>120</v>
      </c>
      <c r="Z47" s="215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</row>
    <row r="48" spans="1:47" ht="30" customHeight="1" thickBot="1">
      <c r="B48" s="171" t="s">
        <v>119</v>
      </c>
      <c r="C48" s="170">
        <v>0</v>
      </c>
      <c r="D48" s="33">
        <f>AE43</f>
        <v>-2.5999999999999943</v>
      </c>
      <c r="E48" s="27" t="s">
        <v>116</v>
      </c>
      <c r="F48" s="158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32"/>
      <c r="Z48" s="238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28" customFormat="1" ht="30" customHeight="1" thickBot="1">
      <c r="B49" s="150"/>
      <c r="C49" s="150"/>
      <c r="D49" s="206" t="s">
        <v>118</v>
      </c>
      <c r="E49" s="31">
        <f>ROUND(AB43,0)</f>
        <v>0</v>
      </c>
      <c r="F49" s="30"/>
      <c r="G49" s="199" t="str">
        <f>IF($E49&gt;=G46,1,"")</f>
        <v/>
      </c>
      <c r="H49" s="199" t="str">
        <f t="shared" ref="H49:X49" si="2">IF($E49&gt;=H46,1,"")</f>
        <v/>
      </c>
      <c r="I49" s="199" t="str">
        <f t="shared" si="2"/>
        <v/>
      </c>
      <c r="J49" s="199" t="str">
        <f t="shared" si="2"/>
        <v/>
      </c>
      <c r="K49" s="199" t="str">
        <f t="shared" si="2"/>
        <v/>
      </c>
      <c r="L49" s="199" t="str">
        <f t="shared" si="2"/>
        <v/>
      </c>
      <c r="M49" s="199" t="str">
        <f t="shared" si="2"/>
        <v/>
      </c>
      <c r="N49" s="199" t="str">
        <f t="shared" si="2"/>
        <v/>
      </c>
      <c r="O49" s="199" t="str">
        <f t="shared" si="2"/>
        <v/>
      </c>
      <c r="P49" s="199" t="str">
        <f t="shared" si="2"/>
        <v/>
      </c>
      <c r="Q49" s="199" t="str">
        <f t="shared" si="2"/>
        <v/>
      </c>
      <c r="R49" s="199" t="str">
        <f t="shared" si="2"/>
        <v/>
      </c>
      <c r="S49" s="199" t="str">
        <f t="shared" si="2"/>
        <v/>
      </c>
      <c r="T49" s="199" t="str">
        <f t="shared" si="2"/>
        <v/>
      </c>
      <c r="U49" s="199" t="str">
        <f t="shared" si="2"/>
        <v/>
      </c>
      <c r="V49" s="199" t="str">
        <f t="shared" si="2"/>
        <v/>
      </c>
      <c r="W49" s="199" t="str">
        <f t="shared" si="2"/>
        <v/>
      </c>
      <c r="X49" s="199" t="str">
        <f t="shared" si="2"/>
        <v/>
      </c>
      <c r="Y49" s="29"/>
      <c r="Z49" s="240"/>
    </row>
    <row r="50" spans="1:47" s="10" customFormat="1" ht="30" customHeight="1" thickBot="1">
      <c r="B50" s="171" t="s">
        <v>117</v>
      </c>
      <c r="C50" s="172">
        <v>0</v>
      </c>
      <c r="D50" s="169">
        <f>AJ43</f>
        <v>-2.5999999999999943</v>
      </c>
      <c r="E50" s="27" t="s">
        <v>116</v>
      </c>
      <c r="F50" s="26"/>
      <c r="G50" s="25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3"/>
      <c r="Y50" s="22"/>
      <c r="Z50" s="238"/>
    </row>
    <row r="51" spans="1:47" s="10" customFormat="1">
      <c r="B51" s="20"/>
      <c r="C51" s="21" t="s">
        <v>115</v>
      </c>
      <c r="D51" s="21"/>
      <c r="E51" s="18"/>
      <c r="F51" s="17"/>
      <c r="G51" s="16"/>
      <c r="Z51" s="233"/>
    </row>
    <row r="52" spans="1:47" s="10" customFormat="1">
      <c r="B52" s="20"/>
      <c r="C52" s="19"/>
      <c r="D52" s="19"/>
      <c r="E52" s="18"/>
      <c r="F52" s="17" t="s">
        <v>114</v>
      </c>
      <c r="G52" s="16"/>
      <c r="Z52" s="233"/>
    </row>
    <row r="53" spans="1:47" s="10" customFormat="1">
      <c r="B53" s="20"/>
      <c r="C53" s="41"/>
      <c r="D53" s="41"/>
      <c r="E53" s="18"/>
      <c r="F53" s="17"/>
      <c r="G53" s="16"/>
      <c r="Z53" s="233"/>
    </row>
    <row r="54" spans="1:47" s="10" customFormat="1" ht="15.75">
      <c r="B54" s="20"/>
      <c r="C54" s="41"/>
      <c r="D54" s="41"/>
      <c r="E54" s="18"/>
      <c r="F54" s="17"/>
      <c r="G54" s="16"/>
      <c r="Z54" s="233"/>
      <c r="AA54" s="55"/>
      <c r="AB54" s="54"/>
      <c r="AC54" s="57" t="s">
        <v>134</v>
      </c>
      <c r="AD54" s="106">
        <v>112</v>
      </c>
      <c r="AE54" s="53"/>
      <c r="AF54" s="52"/>
      <c r="AG54" s="51"/>
      <c r="AH54" s="56" t="s">
        <v>133</v>
      </c>
      <c r="AI54" s="106">
        <v>117</v>
      </c>
      <c r="AJ54" s="48"/>
      <c r="AK54" s="105"/>
      <c r="AL54" s="108"/>
    </row>
    <row r="55" spans="1:47" s="10" customFormat="1" ht="15.75">
      <c r="B55" s="20"/>
      <c r="C55" s="41"/>
      <c r="D55" s="41"/>
      <c r="E55" s="18"/>
      <c r="F55" s="17"/>
      <c r="G55" s="16"/>
      <c r="Z55" s="233"/>
      <c r="AA55" s="55"/>
      <c r="AB55" s="54"/>
      <c r="AC55" s="50" t="s">
        <v>132</v>
      </c>
      <c r="AD55" s="107">
        <v>64.8</v>
      </c>
      <c r="AE55" s="53"/>
      <c r="AF55" s="52"/>
      <c r="AG55" s="51"/>
      <c r="AH55" s="50" t="s">
        <v>132</v>
      </c>
      <c r="AI55" s="107">
        <v>66</v>
      </c>
      <c r="AJ55" s="48"/>
      <c r="AK55" s="105"/>
      <c r="AL55" s="104"/>
    </row>
    <row r="56" spans="1:47" s="10" customFormat="1" ht="15.75">
      <c r="B56" s="20"/>
      <c r="C56" s="41"/>
      <c r="D56" s="41"/>
      <c r="E56" s="18"/>
      <c r="F56" s="17"/>
      <c r="G56" s="16"/>
      <c r="Z56" s="233"/>
      <c r="AA56" s="55"/>
      <c r="AB56" s="54"/>
      <c r="AC56" s="50" t="s">
        <v>131</v>
      </c>
      <c r="AD56" s="106">
        <v>67</v>
      </c>
      <c r="AE56" s="53"/>
      <c r="AF56" s="52"/>
      <c r="AG56" s="51"/>
      <c r="AH56" s="50" t="s">
        <v>131</v>
      </c>
      <c r="AI56" s="106">
        <v>67</v>
      </c>
      <c r="AJ56" s="48"/>
      <c r="AK56" s="105"/>
      <c r="AL56" s="104"/>
    </row>
    <row r="57" spans="1:47" s="10" customFormat="1" ht="16.5" thickBot="1">
      <c r="B57" s="20"/>
      <c r="C57" s="41"/>
      <c r="D57" s="41"/>
      <c r="E57" s="18"/>
      <c r="F57" s="17"/>
      <c r="G57" s="16"/>
      <c r="Z57" s="233"/>
      <c r="AA57" s="45" t="str">
        <f>E62</f>
        <v>H</v>
      </c>
      <c r="AB57" s="47">
        <f>IF(AE57&gt;AJ57,(AE57-AJ57)*3/4,0)</f>
        <v>0</v>
      </c>
      <c r="AC57" s="44"/>
      <c r="AD57" s="43">
        <f>C62</f>
        <v>0</v>
      </c>
      <c r="AE57" s="46">
        <f>IF(ISBLANK(AD57),0,IF(LEFT(AA57)="D",AD57*AI54/113+(AI55-AI56),AD57*AD54/113+(AD55-AD56)))</f>
        <v>-2.2000000000000028</v>
      </c>
      <c r="AF57" s="45" t="str">
        <f>E64</f>
        <v>H</v>
      </c>
      <c r="AG57" s="44">
        <f>IF(AJ57&gt;AE57,ROUND((AJ57-AE57)*3/4,0),0)</f>
        <v>0</v>
      </c>
      <c r="AH57" s="44"/>
      <c r="AI57" s="43">
        <f>C64</f>
        <v>0</v>
      </c>
      <c r="AJ57" s="42">
        <f>IF(ISBLANK(AI57),0,IF(LEFT(AF57)="D",AI57*AI54/113+(AI55-AI56),AI57*AD54/113+(AD55-AD56)))</f>
        <v>-2.2000000000000028</v>
      </c>
    </row>
    <row r="58" spans="1:47" s="10" customFormat="1" ht="16.5" thickTop="1" thickBot="1">
      <c r="B58" s="20"/>
      <c r="C58" s="41"/>
      <c r="D58" s="41"/>
      <c r="E58" s="18"/>
      <c r="F58" s="17"/>
      <c r="G58" s="16"/>
      <c r="Z58" s="233"/>
    </row>
    <row r="59" spans="1:47" s="73" customFormat="1" ht="16.5" thickBot="1">
      <c r="A59" s="28"/>
      <c r="B59" s="40" t="s">
        <v>130</v>
      </c>
      <c r="C59" s="39"/>
      <c r="D59" s="39"/>
      <c r="E59" s="38"/>
      <c r="F59" s="203" t="s">
        <v>129</v>
      </c>
      <c r="G59" s="159">
        <v>4</v>
      </c>
      <c r="H59" s="160">
        <v>3</v>
      </c>
      <c r="I59" s="160">
        <v>3</v>
      </c>
      <c r="J59" s="160">
        <v>4</v>
      </c>
      <c r="K59" s="160">
        <v>3</v>
      </c>
      <c r="L59" s="160">
        <v>5</v>
      </c>
      <c r="M59" s="160">
        <v>3</v>
      </c>
      <c r="N59" s="160">
        <v>4</v>
      </c>
      <c r="O59" s="160">
        <v>4</v>
      </c>
      <c r="P59" s="160">
        <v>4</v>
      </c>
      <c r="Q59" s="160">
        <v>4</v>
      </c>
      <c r="R59" s="160">
        <v>4</v>
      </c>
      <c r="S59" s="160">
        <v>3</v>
      </c>
      <c r="T59" s="160">
        <v>3</v>
      </c>
      <c r="U59" s="160">
        <v>4</v>
      </c>
      <c r="V59" s="160">
        <v>4</v>
      </c>
      <c r="W59" s="160">
        <v>5</v>
      </c>
      <c r="X59" s="161">
        <v>3</v>
      </c>
      <c r="Y59" s="28"/>
      <c r="Z59" s="239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</row>
    <row r="60" spans="1:47" s="73" customFormat="1" ht="16.5" customHeight="1" thickBot="1">
      <c r="A60" s="28"/>
      <c r="B60" s="210" t="s">
        <v>139</v>
      </c>
      <c r="C60" s="166" t="s">
        <v>128</v>
      </c>
      <c r="D60" s="145" t="s">
        <v>127</v>
      </c>
      <c r="E60" s="427" t="s">
        <v>126</v>
      </c>
      <c r="F60" s="203" t="s">
        <v>125</v>
      </c>
      <c r="G60" s="156">
        <v>13</v>
      </c>
      <c r="H60" s="37">
        <v>11</v>
      </c>
      <c r="I60" s="37">
        <v>5</v>
      </c>
      <c r="J60" s="37">
        <v>9</v>
      </c>
      <c r="K60" s="37">
        <v>15</v>
      </c>
      <c r="L60" s="37">
        <v>7</v>
      </c>
      <c r="M60" s="37">
        <v>17</v>
      </c>
      <c r="N60" s="37">
        <v>3</v>
      </c>
      <c r="O60" s="37">
        <v>1</v>
      </c>
      <c r="P60" s="37">
        <v>12</v>
      </c>
      <c r="Q60" s="37">
        <v>14</v>
      </c>
      <c r="R60" s="37">
        <v>18</v>
      </c>
      <c r="S60" s="37">
        <v>6</v>
      </c>
      <c r="T60" s="37">
        <v>8</v>
      </c>
      <c r="U60" s="37">
        <v>10</v>
      </c>
      <c r="V60" s="37">
        <v>16</v>
      </c>
      <c r="W60" s="37">
        <v>4</v>
      </c>
      <c r="X60" s="162">
        <v>2</v>
      </c>
      <c r="Y60" s="28"/>
      <c r="Z60" s="239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</row>
    <row r="61" spans="1:47" s="73" customFormat="1" ht="16.5" thickBot="1">
      <c r="A61" s="28"/>
      <c r="B61" s="174" t="s">
        <v>124</v>
      </c>
      <c r="C61" s="175" t="s">
        <v>123</v>
      </c>
      <c r="D61" s="146" t="s">
        <v>122</v>
      </c>
      <c r="E61" s="428"/>
      <c r="F61" s="203" t="s">
        <v>121</v>
      </c>
      <c r="G61" s="163">
        <v>1</v>
      </c>
      <c r="H61" s="164">
        <v>2</v>
      </c>
      <c r="I61" s="164">
        <v>3</v>
      </c>
      <c r="J61" s="164">
        <v>4</v>
      </c>
      <c r="K61" s="164">
        <v>5</v>
      </c>
      <c r="L61" s="164">
        <v>6</v>
      </c>
      <c r="M61" s="164">
        <v>7</v>
      </c>
      <c r="N61" s="164">
        <v>8</v>
      </c>
      <c r="O61" s="164">
        <v>9</v>
      </c>
      <c r="P61" s="164">
        <v>10</v>
      </c>
      <c r="Q61" s="164">
        <v>11</v>
      </c>
      <c r="R61" s="164">
        <v>12</v>
      </c>
      <c r="S61" s="164">
        <v>13</v>
      </c>
      <c r="T61" s="164">
        <v>14</v>
      </c>
      <c r="U61" s="164">
        <v>15</v>
      </c>
      <c r="V61" s="164">
        <v>16</v>
      </c>
      <c r="W61" s="164">
        <v>17</v>
      </c>
      <c r="X61" s="165">
        <v>18</v>
      </c>
      <c r="Y61" s="34" t="s">
        <v>120</v>
      </c>
      <c r="Z61" s="215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</row>
    <row r="62" spans="1:47" ht="30" customHeight="1" thickBot="1">
      <c r="B62" s="153" t="s">
        <v>119</v>
      </c>
      <c r="C62" s="176">
        <v>0</v>
      </c>
      <c r="D62" s="152">
        <f>AE57</f>
        <v>-2.2000000000000028</v>
      </c>
      <c r="E62" s="27" t="s">
        <v>116</v>
      </c>
      <c r="F62" s="158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32"/>
      <c r="Z62" s="238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28" customFormat="1" ht="30" customHeight="1" thickBot="1">
      <c r="B63" s="150"/>
      <c r="C63" s="150"/>
      <c r="D63" s="206" t="s">
        <v>118</v>
      </c>
      <c r="E63" s="31">
        <f>ROUND(AB57,0)</f>
        <v>0</v>
      </c>
      <c r="F63" s="30"/>
      <c r="G63" s="199" t="str">
        <f>IF($E63&gt;=G60,1,"")</f>
        <v/>
      </c>
      <c r="H63" s="199" t="str">
        <f t="shared" ref="H63:X63" si="3">IF($E63&gt;=H60,1,"")</f>
        <v/>
      </c>
      <c r="I63" s="199" t="str">
        <f t="shared" si="3"/>
        <v/>
      </c>
      <c r="J63" s="199" t="str">
        <f t="shared" si="3"/>
        <v/>
      </c>
      <c r="K63" s="199" t="str">
        <f t="shared" si="3"/>
        <v/>
      </c>
      <c r="L63" s="199" t="str">
        <f t="shared" si="3"/>
        <v/>
      </c>
      <c r="M63" s="199" t="str">
        <f t="shared" si="3"/>
        <v/>
      </c>
      <c r="N63" s="199" t="str">
        <f t="shared" si="3"/>
        <v/>
      </c>
      <c r="O63" s="199" t="str">
        <f t="shared" si="3"/>
        <v/>
      </c>
      <c r="P63" s="199" t="str">
        <f t="shared" si="3"/>
        <v/>
      </c>
      <c r="Q63" s="199" t="str">
        <f t="shared" si="3"/>
        <v/>
      </c>
      <c r="R63" s="199" t="str">
        <f t="shared" si="3"/>
        <v/>
      </c>
      <c r="S63" s="199" t="str">
        <f t="shared" si="3"/>
        <v/>
      </c>
      <c r="T63" s="199" t="str">
        <f t="shared" si="3"/>
        <v/>
      </c>
      <c r="U63" s="199" t="str">
        <f t="shared" si="3"/>
        <v/>
      </c>
      <c r="V63" s="199" t="str">
        <f t="shared" si="3"/>
        <v/>
      </c>
      <c r="W63" s="199" t="str">
        <f t="shared" si="3"/>
        <v/>
      </c>
      <c r="X63" s="199" t="str">
        <f t="shared" si="3"/>
        <v/>
      </c>
      <c r="Y63" s="29"/>
      <c r="Z63" s="240"/>
    </row>
    <row r="64" spans="1:47" s="10" customFormat="1" ht="30" customHeight="1" thickBot="1">
      <c r="B64" s="153" t="s">
        <v>117</v>
      </c>
      <c r="C64" s="176">
        <v>0</v>
      </c>
      <c r="D64" s="169">
        <f>AJ57</f>
        <v>-2.2000000000000028</v>
      </c>
      <c r="E64" s="27" t="s">
        <v>116</v>
      </c>
      <c r="F64" s="26"/>
      <c r="G64" s="25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3"/>
      <c r="Y64" s="22"/>
      <c r="Z64" s="238"/>
    </row>
    <row r="65" spans="1:47" s="10" customFormat="1">
      <c r="B65" s="20"/>
      <c r="C65" s="21" t="s">
        <v>115</v>
      </c>
      <c r="D65" s="21"/>
      <c r="E65" s="18"/>
      <c r="F65" s="17"/>
      <c r="G65" s="16"/>
      <c r="Z65" s="233"/>
    </row>
    <row r="66" spans="1:47" s="10" customFormat="1">
      <c r="B66" s="20"/>
      <c r="C66" s="19"/>
      <c r="D66" s="19"/>
      <c r="E66" s="18"/>
      <c r="F66" s="17" t="s">
        <v>114</v>
      </c>
      <c r="G66" s="16"/>
      <c r="Z66" s="233"/>
    </row>
    <row r="67" spans="1:47">
      <c r="AK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10" customFormat="1" ht="15.75">
      <c r="B68" s="20"/>
      <c r="C68" s="41"/>
      <c r="D68" s="41"/>
      <c r="E68" s="18"/>
      <c r="F68" s="17"/>
      <c r="G68" s="16"/>
      <c r="Z68" s="233"/>
      <c r="AA68" s="55"/>
      <c r="AB68" s="54"/>
      <c r="AC68" s="57" t="s">
        <v>134</v>
      </c>
      <c r="AD68" s="49">
        <v>126</v>
      </c>
      <c r="AE68" s="53"/>
      <c r="AF68" s="52"/>
      <c r="AG68" s="51"/>
      <c r="AH68" s="56" t="s">
        <v>133</v>
      </c>
      <c r="AI68" s="49">
        <v>121</v>
      </c>
      <c r="AJ68" s="48"/>
    </row>
    <row r="69" spans="1:47" s="10" customFormat="1" ht="15.75">
      <c r="B69" s="20"/>
      <c r="C69" s="41"/>
      <c r="D69" s="41"/>
      <c r="E69" s="18"/>
      <c r="F69" s="17"/>
      <c r="G69" s="16"/>
      <c r="Z69" s="233"/>
      <c r="AA69" s="55"/>
      <c r="AB69" s="54"/>
      <c r="AC69" s="50" t="s">
        <v>132</v>
      </c>
      <c r="AD69" s="53">
        <v>69.900000000000006</v>
      </c>
      <c r="AE69" s="53"/>
      <c r="AF69" s="52"/>
      <c r="AG69" s="51"/>
      <c r="AH69" s="50" t="s">
        <v>132</v>
      </c>
      <c r="AI69" s="53">
        <v>70.599999999999994</v>
      </c>
      <c r="AJ69" s="48"/>
    </row>
    <row r="70" spans="1:47" s="10" customFormat="1" ht="15.75">
      <c r="B70" s="20"/>
      <c r="C70" s="41"/>
      <c r="D70" s="41"/>
      <c r="E70" s="18"/>
      <c r="F70" s="17"/>
      <c r="G70" s="16"/>
      <c r="Z70" s="233"/>
      <c r="AA70" s="55"/>
      <c r="AB70" s="54"/>
      <c r="AC70" s="50" t="s">
        <v>131</v>
      </c>
      <c r="AD70" s="49">
        <v>71</v>
      </c>
      <c r="AE70" s="53"/>
      <c r="AF70" s="52"/>
      <c r="AG70" s="51"/>
      <c r="AH70" s="50" t="s">
        <v>131</v>
      </c>
      <c r="AI70" s="49">
        <v>71</v>
      </c>
      <c r="AJ70" s="48"/>
    </row>
    <row r="71" spans="1:47" s="10" customFormat="1" ht="16.5" thickBot="1">
      <c r="B71" s="20"/>
      <c r="C71" s="41"/>
      <c r="D71" s="41"/>
      <c r="E71" s="18"/>
      <c r="F71" s="17"/>
      <c r="G71" s="16"/>
      <c r="Z71" s="233"/>
      <c r="AA71" s="45" t="str">
        <f>E76</f>
        <v>H</v>
      </c>
      <c r="AB71" s="47">
        <f>IF(AE71&gt;AJ71,(AE71-AJ71)*3/4,0)</f>
        <v>0</v>
      </c>
      <c r="AC71" s="44"/>
      <c r="AD71" s="43">
        <f>C76</f>
        <v>0</v>
      </c>
      <c r="AE71" s="46">
        <f>IF(ISBLANK(AD71),0,IF(LEFT(AA71)="D",AD71*AI68/113+(AI69-AI70),AD71*AD68/113+(AD69-AD70)))</f>
        <v>-1.0999999999999943</v>
      </c>
      <c r="AF71" s="45" t="str">
        <f>E78</f>
        <v>H</v>
      </c>
      <c r="AG71" s="44">
        <f>IF(AJ71&gt;AE71,ROUND((AJ71-AE71)*3/4,0),0)</f>
        <v>0</v>
      </c>
      <c r="AH71" s="44"/>
      <c r="AI71" s="43">
        <f>C78</f>
        <v>0</v>
      </c>
      <c r="AJ71" s="42">
        <f>IF(ISBLANK(AI71),0,IF(LEFT(AF71)="D",AI71*AI68/113+(AI69-AI70),AI71*AD68/113+(AD69-AD70)))</f>
        <v>-1.0999999999999943</v>
      </c>
    </row>
    <row r="72" spans="1:47" s="10" customFormat="1" ht="16.5" thickTop="1" thickBot="1">
      <c r="B72" s="20"/>
      <c r="C72" s="41"/>
      <c r="D72" s="41"/>
      <c r="E72" s="18"/>
      <c r="F72" s="17"/>
      <c r="G72" s="16"/>
      <c r="Z72" s="233"/>
    </row>
    <row r="73" spans="1:47" s="73" customFormat="1" ht="16.5" thickBot="1">
      <c r="A73" s="28"/>
      <c r="B73" s="40" t="s">
        <v>130</v>
      </c>
      <c r="C73" s="39"/>
      <c r="D73" s="39"/>
      <c r="E73" s="38"/>
      <c r="F73" s="203" t="s">
        <v>129</v>
      </c>
      <c r="G73" s="155">
        <v>4</v>
      </c>
      <c r="H73" s="35">
        <v>5</v>
      </c>
      <c r="I73" s="35">
        <v>4</v>
      </c>
      <c r="J73" s="35">
        <v>3</v>
      </c>
      <c r="K73" s="35">
        <v>5</v>
      </c>
      <c r="L73" s="35">
        <v>4</v>
      </c>
      <c r="M73" s="35">
        <v>3</v>
      </c>
      <c r="N73" s="35">
        <v>4</v>
      </c>
      <c r="O73" s="35">
        <v>4</v>
      </c>
      <c r="P73" s="35">
        <v>4</v>
      </c>
      <c r="Q73" s="35">
        <v>3</v>
      </c>
      <c r="R73" s="35">
        <v>5</v>
      </c>
      <c r="S73" s="35">
        <v>4</v>
      </c>
      <c r="T73" s="35">
        <v>3</v>
      </c>
      <c r="U73" s="35">
        <v>5</v>
      </c>
      <c r="V73" s="35">
        <v>4</v>
      </c>
      <c r="W73" s="35">
        <v>4</v>
      </c>
      <c r="X73" s="35">
        <v>3</v>
      </c>
      <c r="Y73" s="28"/>
      <c r="Z73" s="239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</row>
    <row r="74" spans="1:47" s="73" customFormat="1" ht="16.5" customHeight="1" thickBot="1">
      <c r="A74" s="28"/>
      <c r="B74" s="210" t="s">
        <v>138</v>
      </c>
      <c r="C74" s="147" t="s">
        <v>128</v>
      </c>
      <c r="D74" s="145" t="s">
        <v>127</v>
      </c>
      <c r="E74" s="427" t="s">
        <v>126</v>
      </c>
      <c r="F74" s="203" t="s">
        <v>125</v>
      </c>
      <c r="G74" s="156">
        <v>5</v>
      </c>
      <c r="H74" s="37">
        <v>7</v>
      </c>
      <c r="I74" s="37">
        <v>17</v>
      </c>
      <c r="J74" s="37">
        <v>13</v>
      </c>
      <c r="K74" s="37">
        <v>1</v>
      </c>
      <c r="L74" s="37">
        <v>3</v>
      </c>
      <c r="M74" s="37">
        <v>15</v>
      </c>
      <c r="N74" s="37">
        <v>11</v>
      </c>
      <c r="O74" s="37">
        <v>9</v>
      </c>
      <c r="P74" s="37">
        <v>12</v>
      </c>
      <c r="Q74" s="37">
        <v>14</v>
      </c>
      <c r="R74" s="37">
        <v>2</v>
      </c>
      <c r="S74" s="37">
        <v>10</v>
      </c>
      <c r="T74" s="37">
        <v>18</v>
      </c>
      <c r="U74" s="37">
        <v>8</v>
      </c>
      <c r="V74" s="37">
        <v>6</v>
      </c>
      <c r="W74" s="37">
        <v>4</v>
      </c>
      <c r="X74" s="37">
        <v>16</v>
      </c>
      <c r="Y74" s="36"/>
      <c r="Z74" s="36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</row>
    <row r="75" spans="1:47" s="73" customFormat="1" ht="16.5" thickBot="1">
      <c r="A75" s="28"/>
      <c r="B75" s="149" t="s">
        <v>124</v>
      </c>
      <c r="C75" s="148" t="s">
        <v>123</v>
      </c>
      <c r="D75" s="146" t="s">
        <v>122</v>
      </c>
      <c r="E75" s="428"/>
      <c r="F75" s="204" t="s">
        <v>121</v>
      </c>
      <c r="G75" s="157">
        <v>1</v>
      </c>
      <c r="H75" s="35">
        <v>2</v>
      </c>
      <c r="I75" s="35">
        <v>3</v>
      </c>
      <c r="J75" s="35">
        <v>4</v>
      </c>
      <c r="K75" s="35">
        <v>5</v>
      </c>
      <c r="L75" s="35">
        <v>6</v>
      </c>
      <c r="M75" s="35">
        <v>7</v>
      </c>
      <c r="N75" s="35">
        <v>8</v>
      </c>
      <c r="O75" s="35">
        <v>9</v>
      </c>
      <c r="P75" s="35">
        <v>10</v>
      </c>
      <c r="Q75" s="35">
        <v>11</v>
      </c>
      <c r="R75" s="35">
        <v>12</v>
      </c>
      <c r="S75" s="35">
        <v>13</v>
      </c>
      <c r="T75" s="35">
        <v>14</v>
      </c>
      <c r="U75" s="35">
        <v>15</v>
      </c>
      <c r="V75" s="35">
        <v>16</v>
      </c>
      <c r="W75" s="35">
        <v>17</v>
      </c>
      <c r="X75" s="35">
        <v>18</v>
      </c>
      <c r="Y75" s="34" t="s">
        <v>120</v>
      </c>
      <c r="Z75" s="215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</row>
    <row r="76" spans="1:47" ht="30" customHeight="1" thickBot="1">
      <c r="B76" s="171" t="s">
        <v>119</v>
      </c>
      <c r="C76" s="176">
        <v>0</v>
      </c>
      <c r="D76" s="152">
        <f>AE71</f>
        <v>-1.0999999999999943</v>
      </c>
      <c r="E76" s="27" t="s">
        <v>116</v>
      </c>
      <c r="F76" s="158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32"/>
      <c r="Z76" s="238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28" customFormat="1" ht="30" customHeight="1" thickBot="1">
      <c r="B77" s="150"/>
      <c r="C77" s="150"/>
      <c r="D77" s="206" t="s">
        <v>118</v>
      </c>
      <c r="E77" s="31">
        <f>ROUND(AB71,0)</f>
        <v>0</v>
      </c>
      <c r="F77" s="30"/>
      <c r="G77" s="199" t="str">
        <f>IF($E77&gt;=G74,1,"")</f>
        <v/>
      </c>
      <c r="H77" s="199" t="str">
        <f>IF($E77&gt;=H74,1,"")</f>
        <v/>
      </c>
      <c r="I77" s="199" t="str">
        <f t="shared" ref="I77:X77" si="4">IF($E77&gt;=I74,1,"")</f>
        <v/>
      </c>
      <c r="J77" s="199" t="str">
        <f t="shared" si="4"/>
        <v/>
      </c>
      <c r="K77" s="199" t="str">
        <f t="shared" si="4"/>
        <v/>
      </c>
      <c r="L77" s="199" t="str">
        <f t="shared" si="4"/>
        <v/>
      </c>
      <c r="M77" s="199" t="str">
        <f t="shared" si="4"/>
        <v/>
      </c>
      <c r="N77" s="199" t="str">
        <f t="shared" si="4"/>
        <v/>
      </c>
      <c r="O77" s="199" t="str">
        <f t="shared" si="4"/>
        <v/>
      </c>
      <c r="P77" s="199" t="str">
        <f t="shared" si="4"/>
        <v/>
      </c>
      <c r="Q77" s="199" t="str">
        <f t="shared" si="4"/>
        <v/>
      </c>
      <c r="R77" s="199" t="str">
        <f t="shared" si="4"/>
        <v/>
      </c>
      <c r="S77" s="199" t="str">
        <f t="shared" si="4"/>
        <v/>
      </c>
      <c r="T77" s="199" t="str">
        <f t="shared" si="4"/>
        <v/>
      </c>
      <c r="U77" s="199" t="str">
        <f t="shared" si="4"/>
        <v/>
      </c>
      <c r="V77" s="199" t="str">
        <f t="shared" si="4"/>
        <v/>
      </c>
      <c r="W77" s="199" t="str">
        <f t="shared" si="4"/>
        <v/>
      </c>
      <c r="X77" s="199" t="str">
        <f t="shared" si="4"/>
        <v/>
      </c>
      <c r="Y77" s="29"/>
      <c r="Z77" s="240"/>
    </row>
    <row r="78" spans="1:47" s="10" customFormat="1" ht="30" customHeight="1" thickBot="1">
      <c r="B78" s="153" t="s">
        <v>117</v>
      </c>
      <c r="C78" s="176">
        <v>0</v>
      </c>
      <c r="D78" s="169">
        <f>AJ71</f>
        <v>-1.0999999999999943</v>
      </c>
      <c r="E78" s="27" t="s">
        <v>116</v>
      </c>
      <c r="F78" s="26"/>
      <c r="G78" s="25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3"/>
      <c r="Y78" s="22"/>
      <c r="Z78" s="238"/>
    </row>
    <row r="79" spans="1:47" s="10" customFormat="1">
      <c r="B79" s="20"/>
      <c r="C79" s="21" t="s">
        <v>115</v>
      </c>
      <c r="D79" s="21"/>
      <c r="E79" s="18"/>
      <c r="F79" s="17"/>
      <c r="G79" s="16"/>
      <c r="Z79" s="233"/>
    </row>
    <row r="80" spans="1:47" s="10" customFormat="1">
      <c r="B80" s="20"/>
      <c r="C80" s="19"/>
      <c r="D80" s="19"/>
      <c r="E80" s="18"/>
      <c r="F80" s="17" t="s">
        <v>114</v>
      </c>
      <c r="G80" s="16"/>
      <c r="Z80" s="233"/>
    </row>
    <row r="81" spans="1:47" ht="15.75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232"/>
      <c r="AA81" s="99"/>
      <c r="AB81" s="98"/>
      <c r="AC81" s="103" t="s">
        <v>134</v>
      </c>
      <c r="AD81" s="93">
        <v>122</v>
      </c>
      <c r="AE81" s="97"/>
      <c r="AF81" s="96"/>
      <c r="AG81" s="95"/>
      <c r="AH81" s="102" t="s">
        <v>133</v>
      </c>
      <c r="AI81" s="93">
        <v>119</v>
      </c>
      <c r="AJ81" s="92"/>
      <c r="AK81" s="86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10" customFormat="1" ht="15.75">
      <c r="A82" s="86"/>
      <c r="B82" s="86"/>
      <c r="C82" s="86"/>
      <c r="D82" s="86"/>
      <c r="E82" s="101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232"/>
      <c r="AA82" s="99"/>
      <c r="AB82" s="98"/>
      <c r="AC82" s="94" t="s">
        <v>132</v>
      </c>
      <c r="AD82" s="100">
        <v>70.2</v>
      </c>
      <c r="AE82" s="97"/>
      <c r="AF82" s="96"/>
      <c r="AG82" s="95"/>
      <c r="AH82" s="94" t="s">
        <v>132</v>
      </c>
      <c r="AI82" s="100">
        <v>71.8</v>
      </c>
      <c r="AJ82" s="92"/>
      <c r="AK82" s="86"/>
    </row>
    <row r="83" spans="1:47" s="10" customFormat="1" ht="15.75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232"/>
      <c r="AA83" s="99"/>
      <c r="AB83" s="98"/>
      <c r="AC83" s="94" t="s">
        <v>131</v>
      </c>
      <c r="AD83" s="93">
        <v>72</v>
      </c>
      <c r="AE83" s="97"/>
      <c r="AF83" s="96"/>
      <c r="AG83" s="95"/>
      <c r="AH83" s="94" t="s">
        <v>131</v>
      </c>
      <c r="AI83" s="93">
        <v>72</v>
      </c>
      <c r="AJ83" s="92"/>
      <c r="AK83" s="86"/>
    </row>
    <row r="84" spans="1:47" s="10" customFormat="1" ht="16.5" thickBot="1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232"/>
      <c r="AA84" s="90" t="str">
        <f>E89</f>
        <v>H</v>
      </c>
      <c r="AB84" s="89">
        <f>IF(AE84&gt;AJ84,ROUND((AE84-AJ84)*3/4,0),0)</f>
        <v>0</v>
      </c>
      <c r="AC84" s="89"/>
      <c r="AD84" s="88">
        <f>C89</f>
        <v>0</v>
      </c>
      <c r="AE84" s="91">
        <f>IF(ISBLANK(AD84),0,IF(LEFT(AA84)="D",AD84*AI81/113+(AI82-AI83),AD84*AD81/113+(AD82-AD83)))</f>
        <v>-1.7999999999999972</v>
      </c>
      <c r="AF84" s="90" t="str">
        <f>E91</f>
        <v>H</v>
      </c>
      <c r="AG84" s="89">
        <f>IF(AJ84&gt;AE84,ROUND((AJ84-AE84)*3/4,0),0)</f>
        <v>0</v>
      </c>
      <c r="AH84" s="89"/>
      <c r="AI84" s="88">
        <f>C91</f>
        <v>0</v>
      </c>
      <c r="AJ84" s="87">
        <f>IF(ISBLANK(AI84),0,IF(LEFT(AF84)="D",AI84*AI81/113+(AI82-AI83),AI84*AD81/113+(AD82-AD83)))</f>
        <v>-1.7999999999999972</v>
      </c>
      <c r="AK84" s="86"/>
    </row>
    <row r="85" spans="1:47" s="10" customFormat="1" ht="16.5" thickTop="1" thickBot="1">
      <c r="B85" s="85"/>
      <c r="C85" s="84"/>
      <c r="D85" s="84"/>
      <c r="E85" s="59"/>
      <c r="F85" s="58"/>
      <c r="Z85" s="233"/>
    </row>
    <row r="86" spans="1:47" s="10" customFormat="1" ht="16.5" thickBot="1">
      <c r="A86" s="68"/>
      <c r="B86" s="83" t="s">
        <v>130</v>
      </c>
      <c r="C86" s="82"/>
      <c r="D86" s="82"/>
      <c r="E86" s="81"/>
      <c r="F86" s="205" t="s">
        <v>129</v>
      </c>
      <c r="G86" s="191">
        <v>5</v>
      </c>
      <c r="H86" s="192">
        <v>4</v>
      </c>
      <c r="I86" s="192">
        <v>4</v>
      </c>
      <c r="J86" s="192">
        <v>4</v>
      </c>
      <c r="K86" s="192">
        <v>3</v>
      </c>
      <c r="L86" s="192">
        <v>4</v>
      </c>
      <c r="M86" s="192">
        <v>3</v>
      </c>
      <c r="N86" s="192">
        <v>5</v>
      </c>
      <c r="O86" s="192">
        <v>4</v>
      </c>
      <c r="P86" s="192">
        <v>4</v>
      </c>
      <c r="Q86" s="192">
        <v>3</v>
      </c>
      <c r="R86" s="192">
        <v>4</v>
      </c>
      <c r="S86" s="192">
        <v>5</v>
      </c>
      <c r="T86" s="192">
        <v>4</v>
      </c>
      <c r="U86" s="192">
        <v>3</v>
      </c>
      <c r="V86" s="192">
        <v>4</v>
      </c>
      <c r="W86" s="192">
        <v>5</v>
      </c>
      <c r="X86" s="193">
        <v>4</v>
      </c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</row>
    <row r="87" spans="1:47" s="73" customFormat="1" ht="12.75" customHeight="1" thickBot="1">
      <c r="A87" s="68"/>
      <c r="B87" s="211" t="s">
        <v>137</v>
      </c>
      <c r="C87" s="181" t="s">
        <v>136</v>
      </c>
      <c r="D87" s="179" t="s">
        <v>127</v>
      </c>
      <c r="E87" s="423" t="s">
        <v>126</v>
      </c>
      <c r="F87" s="205" t="s">
        <v>125</v>
      </c>
      <c r="G87" s="177">
        <v>4</v>
      </c>
      <c r="H87" s="80">
        <v>2</v>
      </c>
      <c r="I87" s="80">
        <v>16</v>
      </c>
      <c r="J87" s="80">
        <v>8</v>
      </c>
      <c r="K87" s="80">
        <v>14</v>
      </c>
      <c r="L87" s="80">
        <v>12</v>
      </c>
      <c r="M87" s="80">
        <v>10</v>
      </c>
      <c r="N87" s="80">
        <v>6</v>
      </c>
      <c r="O87" s="80">
        <v>18</v>
      </c>
      <c r="P87" s="80">
        <v>9</v>
      </c>
      <c r="Q87" s="80">
        <v>13</v>
      </c>
      <c r="R87" s="80">
        <v>15</v>
      </c>
      <c r="S87" s="80">
        <v>3</v>
      </c>
      <c r="T87" s="80">
        <v>7</v>
      </c>
      <c r="U87" s="80">
        <v>5</v>
      </c>
      <c r="V87" s="80">
        <v>17</v>
      </c>
      <c r="W87" s="80">
        <v>11</v>
      </c>
      <c r="X87" s="194">
        <v>1</v>
      </c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28"/>
      <c r="AM87" s="28"/>
      <c r="AN87" s="28"/>
      <c r="AO87" s="28"/>
      <c r="AP87" s="28"/>
      <c r="AQ87" s="28"/>
      <c r="AR87" s="28"/>
      <c r="AS87" s="28"/>
      <c r="AT87" s="28"/>
      <c r="AU87" s="28"/>
    </row>
    <row r="88" spans="1:47" s="73" customFormat="1" ht="16.5" customHeight="1" thickBot="1">
      <c r="A88" s="68"/>
      <c r="B88" s="183" t="s">
        <v>124</v>
      </c>
      <c r="C88" s="184" t="s">
        <v>123</v>
      </c>
      <c r="D88" s="180" t="s">
        <v>122</v>
      </c>
      <c r="E88" s="424"/>
      <c r="F88" s="205" t="s">
        <v>121</v>
      </c>
      <c r="G88" s="195">
        <v>1</v>
      </c>
      <c r="H88" s="196">
        <v>2</v>
      </c>
      <c r="I88" s="196">
        <v>3</v>
      </c>
      <c r="J88" s="196">
        <v>4</v>
      </c>
      <c r="K88" s="196">
        <v>5</v>
      </c>
      <c r="L88" s="196">
        <v>6</v>
      </c>
      <c r="M88" s="196">
        <v>7</v>
      </c>
      <c r="N88" s="196">
        <v>8</v>
      </c>
      <c r="O88" s="196">
        <v>9</v>
      </c>
      <c r="P88" s="196">
        <v>10</v>
      </c>
      <c r="Q88" s="196">
        <v>11</v>
      </c>
      <c r="R88" s="196">
        <v>12</v>
      </c>
      <c r="S88" s="196">
        <v>13</v>
      </c>
      <c r="T88" s="196">
        <v>14</v>
      </c>
      <c r="U88" s="196">
        <v>15</v>
      </c>
      <c r="V88" s="196">
        <v>16</v>
      </c>
      <c r="W88" s="196">
        <v>17</v>
      </c>
      <c r="X88" s="197">
        <v>18</v>
      </c>
      <c r="Y88" s="79" t="s">
        <v>120</v>
      </c>
      <c r="Z88" s="242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28"/>
      <c r="AM88" s="28"/>
      <c r="AN88" s="28"/>
      <c r="AO88" s="28"/>
      <c r="AP88" s="28"/>
      <c r="AQ88" s="28"/>
      <c r="AR88" s="28"/>
      <c r="AS88" s="28"/>
      <c r="AT88" s="28"/>
      <c r="AU88" s="28"/>
    </row>
    <row r="89" spans="1:47" s="73" customFormat="1" ht="30" customHeight="1" thickBot="1">
      <c r="A89" s="10"/>
      <c r="B89" s="185" t="s">
        <v>119</v>
      </c>
      <c r="C89" s="189">
        <v>0</v>
      </c>
      <c r="D89" s="182">
        <f>AE84</f>
        <v>-1.7999999999999972</v>
      </c>
      <c r="E89" s="78" t="s">
        <v>116</v>
      </c>
      <c r="F89" s="178"/>
      <c r="G89" s="77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5"/>
      <c r="Y89" s="74"/>
      <c r="Z89" s="243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28"/>
      <c r="AM89" s="28"/>
      <c r="AN89" s="28"/>
      <c r="AO89" s="28"/>
      <c r="AP89" s="28"/>
      <c r="AQ89" s="28"/>
      <c r="AR89" s="28"/>
      <c r="AS89" s="28"/>
      <c r="AT89" s="28"/>
      <c r="AU89" s="28"/>
    </row>
    <row r="90" spans="1:47" ht="30" customHeight="1" thickBot="1">
      <c r="A90" s="68"/>
      <c r="B90" s="187"/>
      <c r="C90" s="187"/>
      <c r="D90" s="207" t="s">
        <v>118</v>
      </c>
      <c r="E90" s="72">
        <f>AB84</f>
        <v>0</v>
      </c>
      <c r="F90" s="71"/>
      <c r="G90" s="70">
        <f t="shared" ref="G90:X90" si="5">IF($E90&gt;=G87,1,0)</f>
        <v>0</v>
      </c>
      <c r="H90" s="70">
        <f t="shared" si="5"/>
        <v>0</v>
      </c>
      <c r="I90" s="70">
        <f t="shared" si="5"/>
        <v>0</v>
      </c>
      <c r="J90" s="70">
        <f t="shared" si="5"/>
        <v>0</v>
      </c>
      <c r="K90" s="70">
        <f t="shared" si="5"/>
        <v>0</v>
      </c>
      <c r="L90" s="70">
        <f t="shared" si="5"/>
        <v>0</v>
      </c>
      <c r="M90" s="70">
        <f t="shared" si="5"/>
        <v>0</v>
      </c>
      <c r="N90" s="70">
        <f t="shared" si="5"/>
        <v>0</v>
      </c>
      <c r="O90" s="70">
        <f t="shared" si="5"/>
        <v>0</v>
      </c>
      <c r="P90" s="70">
        <f t="shared" si="5"/>
        <v>0</v>
      </c>
      <c r="Q90" s="70">
        <f t="shared" si="5"/>
        <v>0</v>
      </c>
      <c r="R90" s="70">
        <f t="shared" si="5"/>
        <v>0</v>
      </c>
      <c r="S90" s="70">
        <f t="shared" si="5"/>
        <v>0</v>
      </c>
      <c r="T90" s="70">
        <f t="shared" si="5"/>
        <v>0</v>
      </c>
      <c r="U90" s="70">
        <f t="shared" si="5"/>
        <v>0</v>
      </c>
      <c r="V90" s="70">
        <f t="shared" si="5"/>
        <v>0</v>
      </c>
      <c r="W90" s="70">
        <f t="shared" si="5"/>
        <v>0</v>
      </c>
      <c r="X90" s="70">
        <f t="shared" si="5"/>
        <v>0</v>
      </c>
      <c r="Y90" s="69"/>
      <c r="Z90" s="244"/>
      <c r="AA90" s="1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s="28" customFormat="1" ht="30" customHeight="1" thickBot="1">
      <c r="A91" s="10"/>
      <c r="B91" s="188" t="s">
        <v>117</v>
      </c>
      <c r="C91" s="190">
        <v>0</v>
      </c>
      <c r="D91" s="186">
        <f>AJ84</f>
        <v>-1.7999999999999972</v>
      </c>
      <c r="E91" s="67" t="s">
        <v>116</v>
      </c>
      <c r="F91" s="66"/>
      <c r="G91" s="25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3"/>
      <c r="Y91" s="65"/>
      <c r="Z91" s="245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</row>
    <row r="92" spans="1:47" s="10" customFormat="1" ht="23.1" customHeight="1">
      <c r="B92" s="64"/>
      <c r="C92" s="63" t="s">
        <v>135</v>
      </c>
      <c r="D92" s="63"/>
      <c r="E92" s="62"/>
      <c r="F92" s="59"/>
      <c r="G92" s="58"/>
      <c r="Z92" s="233"/>
    </row>
    <row r="93" spans="1:47" s="10" customFormat="1">
      <c r="B93" s="20"/>
      <c r="C93" s="61"/>
      <c r="D93" s="61"/>
      <c r="E93" s="60"/>
      <c r="F93" s="59" t="s">
        <v>114</v>
      </c>
      <c r="G93" s="58"/>
      <c r="Z93" s="233"/>
    </row>
    <row r="94" spans="1:47" ht="15.75">
      <c r="B94" s="20"/>
      <c r="C94" s="41"/>
      <c r="D94" s="41"/>
      <c r="E94" s="18"/>
      <c r="F94" s="17"/>
      <c r="G94" s="16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233"/>
      <c r="AA94" s="55"/>
      <c r="AB94" s="54"/>
      <c r="AC94" s="57" t="s">
        <v>134</v>
      </c>
      <c r="AD94" s="49">
        <v>119</v>
      </c>
      <c r="AE94" s="53"/>
      <c r="AF94" s="52"/>
      <c r="AG94" s="51"/>
      <c r="AH94" s="56" t="s">
        <v>133</v>
      </c>
      <c r="AI94" s="49">
        <v>121</v>
      </c>
      <c r="AJ94" s="48"/>
    </row>
    <row r="95" spans="1:47" ht="15.75">
      <c r="B95" s="20"/>
      <c r="C95" s="41"/>
      <c r="D95" s="41"/>
      <c r="E95" s="18"/>
      <c r="F95" s="17"/>
      <c r="G95" s="16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233"/>
      <c r="AA95" s="55"/>
      <c r="AB95" s="54"/>
      <c r="AC95" s="50" t="s">
        <v>132</v>
      </c>
      <c r="AD95" s="53">
        <v>67</v>
      </c>
      <c r="AE95" s="53"/>
      <c r="AF95" s="52"/>
      <c r="AG95" s="51"/>
      <c r="AH95" s="50" t="s">
        <v>132</v>
      </c>
      <c r="AI95" s="53">
        <v>66.599999999999994</v>
      </c>
      <c r="AJ95" s="48"/>
    </row>
    <row r="96" spans="1:47" ht="15.75">
      <c r="B96" s="20"/>
      <c r="C96" s="41"/>
      <c r="D96" s="41"/>
      <c r="E96" s="18"/>
      <c r="F96" s="17"/>
      <c r="G96" s="16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233"/>
      <c r="AA96" s="55"/>
      <c r="AB96" s="54"/>
      <c r="AC96" s="50" t="s">
        <v>131</v>
      </c>
      <c r="AD96" s="49">
        <v>71</v>
      </c>
      <c r="AE96" s="53"/>
      <c r="AF96" s="52"/>
      <c r="AG96" s="51"/>
      <c r="AH96" s="50" t="s">
        <v>131</v>
      </c>
      <c r="AI96" s="49">
        <v>71</v>
      </c>
      <c r="AJ96" s="48"/>
    </row>
    <row r="97" spans="1:36" ht="16.5" thickBot="1">
      <c r="B97" s="20"/>
      <c r="C97" s="41"/>
      <c r="D97" s="41"/>
      <c r="E97" s="18"/>
      <c r="F97" s="17"/>
      <c r="G97" s="16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233"/>
      <c r="AA97" s="45" t="str">
        <f>E102</f>
        <v>H</v>
      </c>
      <c r="AB97" s="47">
        <f>IF(AE97&gt;AJ97,(AE97-AJ97)*3/4,0)</f>
        <v>0</v>
      </c>
      <c r="AC97" s="44"/>
      <c r="AD97" s="43">
        <f>C102</f>
        <v>0</v>
      </c>
      <c r="AE97" s="46">
        <f>IF(ISBLANK(AD97),0,IF(LEFT(AA97)="D",AD97*AI94/113+(AI95-AI96),AD97*AD94/113+(AD95-AD96)))</f>
        <v>-4</v>
      </c>
      <c r="AF97" s="45" t="str">
        <f>E104</f>
        <v>H</v>
      </c>
      <c r="AG97" s="44">
        <f>IF(AJ97&gt;AE97,ROUND((AJ97-AE97)*3/4,0),0)</f>
        <v>0</v>
      </c>
      <c r="AH97" s="44"/>
      <c r="AI97" s="43">
        <f>C104</f>
        <v>0</v>
      </c>
      <c r="AJ97" s="42">
        <f>IF(ISBLANK(AI97),0,IF(LEFT(AF97)="D",AI97*AI94/113+(AI95-AI96),AI97*AD94/113+(AD95-AD96)))</f>
        <v>-4</v>
      </c>
    </row>
    <row r="98" spans="1:36" ht="16.5" thickTop="1" thickBot="1">
      <c r="B98" s="20"/>
      <c r="C98" s="41"/>
      <c r="D98" s="41"/>
      <c r="E98" s="18"/>
      <c r="F98" s="17"/>
      <c r="G98" s="16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233"/>
      <c r="AA98" s="10"/>
      <c r="AB98" s="10"/>
      <c r="AC98" s="10"/>
      <c r="AD98" s="10"/>
      <c r="AE98" s="10"/>
      <c r="AF98" s="10"/>
      <c r="AG98" s="10"/>
      <c r="AH98" s="10"/>
      <c r="AI98" s="10"/>
      <c r="AJ98" s="10"/>
    </row>
    <row r="99" spans="1:36" ht="16.5" thickBot="1">
      <c r="A99" s="28"/>
      <c r="B99" s="40" t="s">
        <v>130</v>
      </c>
      <c r="C99" s="39"/>
      <c r="D99" s="39"/>
      <c r="E99" s="38"/>
      <c r="F99" s="203" t="s">
        <v>129</v>
      </c>
      <c r="G99" s="159">
        <v>5</v>
      </c>
      <c r="H99" s="160">
        <v>4</v>
      </c>
      <c r="I99" s="160">
        <v>4</v>
      </c>
      <c r="J99" s="160">
        <v>3</v>
      </c>
      <c r="K99" s="160">
        <v>4</v>
      </c>
      <c r="L99" s="160">
        <v>3</v>
      </c>
      <c r="M99" s="160">
        <v>5</v>
      </c>
      <c r="N99" s="160">
        <v>4</v>
      </c>
      <c r="O99" s="160">
        <v>4</v>
      </c>
      <c r="P99" s="160">
        <v>4</v>
      </c>
      <c r="Q99" s="160">
        <v>3</v>
      </c>
      <c r="R99" s="160">
        <v>5</v>
      </c>
      <c r="S99" s="160">
        <v>4</v>
      </c>
      <c r="T99" s="160">
        <v>5</v>
      </c>
      <c r="U99" s="160">
        <v>3</v>
      </c>
      <c r="V99" s="160">
        <v>4</v>
      </c>
      <c r="W99" s="160">
        <v>4</v>
      </c>
      <c r="X99" s="161">
        <v>3</v>
      </c>
      <c r="Y99" s="28"/>
      <c r="Z99" s="239"/>
      <c r="AA99" s="28"/>
      <c r="AB99" s="28"/>
      <c r="AC99" s="28"/>
      <c r="AD99" s="28"/>
      <c r="AE99" s="28"/>
      <c r="AF99" s="28"/>
      <c r="AG99" s="28"/>
      <c r="AH99" s="28"/>
      <c r="AI99" s="28"/>
      <c r="AJ99" s="28"/>
    </row>
    <row r="100" spans="1:36" ht="12.75" customHeight="1" thickBot="1">
      <c r="A100" s="28"/>
      <c r="B100" s="210" t="s">
        <v>164</v>
      </c>
      <c r="C100" s="147" t="s">
        <v>128</v>
      </c>
      <c r="D100" s="145" t="s">
        <v>127</v>
      </c>
      <c r="E100" s="425" t="s">
        <v>126</v>
      </c>
      <c r="F100" s="203" t="s">
        <v>125</v>
      </c>
      <c r="G100" s="156">
        <v>6</v>
      </c>
      <c r="H100" s="37">
        <v>2</v>
      </c>
      <c r="I100" s="37">
        <v>4</v>
      </c>
      <c r="J100" s="37">
        <v>16</v>
      </c>
      <c r="K100" s="37">
        <v>12</v>
      </c>
      <c r="L100" s="37">
        <v>18</v>
      </c>
      <c r="M100" s="37">
        <v>10</v>
      </c>
      <c r="N100" s="37">
        <v>8</v>
      </c>
      <c r="O100" s="37">
        <v>14</v>
      </c>
      <c r="P100" s="37">
        <v>1</v>
      </c>
      <c r="Q100" s="37">
        <v>13</v>
      </c>
      <c r="R100" s="37">
        <v>5</v>
      </c>
      <c r="S100" s="37">
        <v>9</v>
      </c>
      <c r="T100" s="37">
        <v>3</v>
      </c>
      <c r="U100" s="37">
        <v>15</v>
      </c>
      <c r="V100" s="37">
        <v>7</v>
      </c>
      <c r="W100" s="37">
        <v>11</v>
      </c>
      <c r="X100" s="162">
        <v>17</v>
      </c>
      <c r="Y100" s="36"/>
      <c r="Z100" s="36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</row>
    <row r="101" spans="1:36" ht="16.5" thickBot="1">
      <c r="A101" s="28"/>
      <c r="B101" s="149" t="s">
        <v>124</v>
      </c>
      <c r="C101" s="148" t="s">
        <v>123</v>
      </c>
      <c r="D101" s="146" t="s">
        <v>122</v>
      </c>
      <c r="E101" s="426"/>
      <c r="F101" s="204" t="s">
        <v>121</v>
      </c>
      <c r="G101" s="163">
        <v>1</v>
      </c>
      <c r="H101" s="164">
        <v>2</v>
      </c>
      <c r="I101" s="164">
        <v>3</v>
      </c>
      <c r="J101" s="164">
        <v>4</v>
      </c>
      <c r="K101" s="164">
        <v>5</v>
      </c>
      <c r="L101" s="164">
        <v>6</v>
      </c>
      <c r="M101" s="164">
        <v>7</v>
      </c>
      <c r="N101" s="164">
        <v>8</v>
      </c>
      <c r="O101" s="164">
        <v>9</v>
      </c>
      <c r="P101" s="164">
        <v>10</v>
      </c>
      <c r="Q101" s="164">
        <v>11</v>
      </c>
      <c r="R101" s="164">
        <v>12</v>
      </c>
      <c r="S101" s="164">
        <v>13</v>
      </c>
      <c r="T101" s="164">
        <v>14</v>
      </c>
      <c r="U101" s="164">
        <v>15</v>
      </c>
      <c r="V101" s="164">
        <v>16</v>
      </c>
      <c r="W101" s="164">
        <v>17</v>
      </c>
      <c r="X101" s="165">
        <v>18</v>
      </c>
      <c r="Y101" s="34" t="s">
        <v>120</v>
      </c>
      <c r="Z101" s="215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</row>
    <row r="102" spans="1:36" ht="30" customHeight="1" thickBot="1">
      <c r="B102" s="171" t="s">
        <v>119</v>
      </c>
      <c r="C102" s="170">
        <v>0</v>
      </c>
      <c r="D102" s="202">
        <f>AE97</f>
        <v>-4</v>
      </c>
      <c r="E102" s="27" t="s">
        <v>116</v>
      </c>
      <c r="F102" s="158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32"/>
      <c r="Z102" s="238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</row>
    <row r="103" spans="1:36" ht="30" customHeight="1" thickBot="1">
      <c r="A103" s="28"/>
      <c r="B103" s="150"/>
      <c r="C103" s="150"/>
      <c r="D103" s="206" t="s">
        <v>118</v>
      </c>
      <c r="E103" s="31">
        <f>ROUND(AB97,0)</f>
        <v>0</v>
      </c>
      <c r="F103" s="30"/>
      <c r="G103" s="199" t="str">
        <f>IF($E103&gt;=G100,1,"")</f>
        <v/>
      </c>
      <c r="H103" s="199" t="str">
        <f t="shared" ref="H103:X103" si="6">IF($E103&gt;=H100,1,"")</f>
        <v/>
      </c>
      <c r="I103" s="199" t="str">
        <f t="shared" si="6"/>
        <v/>
      </c>
      <c r="J103" s="199" t="str">
        <f t="shared" si="6"/>
        <v/>
      </c>
      <c r="K103" s="199" t="str">
        <f t="shared" si="6"/>
        <v/>
      </c>
      <c r="L103" s="199" t="str">
        <f t="shared" si="6"/>
        <v/>
      </c>
      <c r="M103" s="199" t="str">
        <f t="shared" si="6"/>
        <v/>
      </c>
      <c r="N103" s="199" t="str">
        <f t="shared" si="6"/>
        <v/>
      </c>
      <c r="O103" s="199" t="str">
        <f t="shared" si="6"/>
        <v/>
      </c>
      <c r="P103" s="199" t="str">
        <f t="shared" si="6"/>
        <v/>
      </c>
      <c r="Q103" s="199" t="str">
        <f t="shared" si="6"/>
        <v/>
      </c>
      <c r="R103" s="199" t="str">
        <f t="shared" si="6"/>
        <v/>
      </c>
      <c r="S103" s="199" t="str">
        <f t="shared" si="6"/>
        <v/>
      </c>
      <c r="T103" s="199" t="str">
        <f t="shared" si="6"/>
        <v/>
      </c>
      <c r="U103" s="199" t="str">
        <f t="shared" si="6"/>
        <v/>
      </c>
      <c r="V103" s="199" t="str">
        <f t="shared" si="6"/>
        <v/>
      </c>
      <c r="W103" s="199" t="str">
        <f t="shared" si="6"/>
        <v/>
      </c>
      <c r="X103" s="199" t="str">
        <f t="shared" si="6"/>
        <v/>
      </c>
      <c r="Y103" s="29"/>
      <c r="Z103" s="240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</row>
    <row r="104" spans="1:36" ht="30" customHeight="1" thickBot="1">
      <c r="B104" s="171" t="s">
        <v>117</v>
      </c>
      <c r="C104" s="176">
        <v>0</v>
      </c>
      <c r="D104" s="169">
        <f>AJ97</f>
        <v>-4</v>
      </c>
      <c r="E104" s="27" t="s">
        <v>116</v>
      </c>
      <c r="F104" s="26"/>
      <c r="G104" s="25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3"/>
      <c r="Y104" s="22"/>
      <c r="Z104" s="238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</row>
    <row r="105" spans="1:36">
      <c r="B105" s="20"/>
      <c r="C105" s="21" t="s">
        <v>115</v>
      </c>
      <c r="D105" s="21"/>
      <c r="E105" s="18"/>
      <c r="F105" s="17"/>
      <c r="G105" s="16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233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B106" s="20"/>
      <c r="C106" s="19"/>
      <c r="D106" s="19"/>
      <c r="E106" s="18"/>
      <c r="F106" s="17" t="s">
        <v>114</v>
      </c>
      <c r="G106" s="16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233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</row>
  </sheetData>
  <sheetProtection selectLockedCells="1" selectUnlockedCells="1"/>
  <mergeCells count="7">
    <mergeCell ref="E87:E88"/>
    <mergeCell ref="E100:E101"/>
    <mergeCell ref="E19:E20"/>
    <mergeCell ref="E33:E34"/>
    <mergeCell ref="E46:E47"/>
    <mergeCell ref="E60:E61"/>
    <mergeCell ref="E74:E75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A30" sqref="A30"/>
    </sheetView>
  </sheetViews>
  <sheetFormatPr baseColWidth="10" defaultRowHeight="15"/>
  <cols>
    <col min="1" max="1" width="37.5703125" customWidth="1"/>
    <col min="2" max="2" width="36.140625" customWidth="1"/>
    <col min="3" max="3" width="27.140625" customWidth="1"/>
  </cols>
  <sheetData>
    <row r="1" spans="1:3" ht="15.75" thickBot="1"/>
    <row r="2" spans="1:3" ht="27" customHeight="1" thickBot="1">
      <c r="A2" s="429" t="s">
        <v>98</v>
      </c>
      <c r="B2" s="430"/>
      <c r="C2" s="431"/>
    </row>
    <row r="3" spans="1:3">
      <c r="A3" s="8"/>
      <c r="B3" s="8"/>
      <c r="C3" s="8"/>
    </row>
    <row r="4" spans="1:3">
      <c r="A4" s="8" t="s">
        <v>16</v>
      </c>
      <c r="B4" s="8" t="s">
        <v>17</v>
      </c>
      <c r="C4" s="7" t="s">
        <v>18</v>
      </c>
    </row>
    <row r="5" spans="1:3">
      <c r="A5" s="8" t="s">
        <v>19</v>
      </c>
      <c r="B5" s="8" t="s">
        <v>20</v>
      </c>
      <c r="C5" s="7" t="s">
        <v>21</v>
      </c>
    </row>
    <row r="6" spans="1:3">
      <c r="A6" s="8" t="s">
        <v>22</v>
      </c>
      <c r="B6" s="8" t="s">
        <v>23</v>
      </c>
      <c r="C6" s="7" t="s">
        <v>24</v>
      </c>
    </row>
    <row r="7" spans="1:3">
      <c r="A7" s="198" t="s">
        <v>169</v>
      </c>
      <c r="B7" s="8" t="s">
        <v>112</v>
      </c>
      <c r="C7" s="7" t="s">
        <v>170</v>
      </c>
    </row>
    <row r="8" spans="1:3">
      <c r="A8" s="198" t="s">
        <v>154</v>
      </c>
      <c r="B8" s="8" t="s">
        <v>103</v>
      </c>
      <c r="C8" s="281" t="s">
        <v>266</v>
      </c>
    </row>
    <row r="9" spans="1:3">
      <c r="A9" s="8" t="s">
        <v>25</v>
      </c>
      <c r="B9" s="8" t="s">
        <v>26</v>
      </c>
      <c r="C9" s="284" t="s">
        <v>27</v>
      </c>
    </row>
    <row r="10" spans="1:3">
      <c r="A10" s="8" t="s">
        <v>28</v>
      </c>
      <c r="B10" s="8" t="s">
        <v>29</v>
      </c>
      <c r="C10" s="284" t="s">
        <v>30</v>
      </c>
    </row>
    <row r="11" spans="1:3">
      <c r="A11" s="198" t="s">
        <v>275</v>
      </c>
      <c r="B11" s="8" t="s">
        <v>31</v>
      </c>
      <c r="C11" s="284" t="s">
        <v>274</v>
      </c>
    </row>
    <row r="12" spans="1:3">
      <c r="A12" s="8" t="s">
        <v>32</v>
      </c>
      <c r="B12" s="8" t="s">
        <v>33</v>
      </c>
      <c r="C12" s="284" t="s">
        <v>34</v>
      </c>
    </row>
    <row r="13" spans="1:3">
      <c r="A13" s="8" t="s">
        <v>35</v>
      </c>
      <c r="B13" s="8" t="s">
        <v>36</v>
      </c>
      <c r="C13" s="284" t="s">
        <v>37</v>
      </c>
    </row>
    <row r="14" spans="1:3">
      <c r="A14" s="8" t="s">
        <v>38</v>
      </c>
      <c r="B14" s="8" t="s">
        <v>39</v>
      </c>
      <c r="C14" s="284" t="s">
        <v>40</v>
      </c>
    </row>
    <row r="15" spans="1:3">
      <c r="A15" s="8" t="s">
        <v>155</v>
      </c>
      <c r="B15" s="8" t="s">
        <v>102</v>
      </c>
      <c r="C15" s="280">
        <v>680179399</v>
      </c>
    </row>
    <row r="16" spans="1:3">
      <c r="A16" s="8" t="s">
        <v>156</v>
      </c>
      <c r="B16" s="8" t="s">
        <v>110</v>
      </c>
      <c r="C16" s="280" t="s">
        <v>298</v>
      </c>
    </row>
    <row r="17" spans="1:3">
      <c r="A17" s="8" t="s">
        <v>157</v>
      </c>
      <c r="B17" s="8" t="s">
        <v>111</v>
      </c>
      <c r="C17" s="281">
        <v>686086051</v>
      </c>
    </row>
    <row r="18" spans="1:3">
      <c r="A18" s="8" t="s">
        <v>41</v>
      </c>
      <c r="B18" s="8" t="s">
        <v>42</v>
      </c>
      <c r="C18" s="284" t="s">
        <v>43</v>
      </c>
    </row>
    <row r="19" spans="1:3">
      <c r="A19" s="8" t="s">
        <v>44</v>
      </c>
      <c r="B19" s="8" t="s">
        <v>45</v>
      </c>
      <c r="C19" s="284" t="s">
        <v>46</v>
      </c>
    </row>
    <row r="20" spans="1:3">
      <c r="A20" s="8" t="s">
        <v>47</v>
      </c>
      <c r="B20" s="8" t="s">
        <v>48</v>
      </c>
      <c r="C20" s="284" t="s">
        <v>49</v>
      </c>
    </row>
    <row r="21" spans="1:3">
      <c r="A21" s="8" t="s">
        <v>50</v>
      </c>
      <c r="B21" s="8" t="s">
        <v>51</v>
      </c>
      <c r="C21" s="284" t="s">
        <v>282</v>
      </c>
    </row>
    <row r="22" spans="1:3">
      <c r="A22" s="198" t="s">
        <v>276</v>
      </c>
      <c r="B22" s="8" t="s">
        <v>104</v>
      </c>
      <c r="C22" s="281">
        <v>608714621</v>
      </c>
    </row>
    <row r="23" spans="1:3">
      <c r="A23" s="8" t="s">
        <v>158</v>
      </c>
      <c r="B23" s="8" t="s">
        <v>105</v>
      </c>
      <c r="C23" s="281" t="s">
        <v>277</v>
      </c>
    </row>
    <row r="24" spans="1:3">
      <c r="A24" s="8" t="s">
        <v>52</v>
      </c>
      <c r="B24" s="8" t="s">
        <v>53</v>
      </c>
      <c r="C24" s="284" t="s">
        <v>54</v>
      </c>
    </row>
    <row r="25" spans="1:3">
      <c r="A25" s="8" t="s">
        <v>55</v>
      </c>
      <c r="B25" s="8" t="s">
        <v>56</v>
      </c>
      <c r="C25" s="284" t="s">
        <v>57</v>
      </c>
    </row>
    <row r="26" spans="1:3">
      <c r="A26" s="8" t="s">
        <v>58</v>
      </c>
      <c r="B26" s="8" t="s">
        <v>101</v>
      </c>
      <c r="C26" s="284" t="s">
        <v>59</v>
      </c>
    </row>
    <row r="27" spans="1:3">
      <c r="A27" s="8" t="s">
        <v>60</v>
      </c>
      <c r="B27" s="8" t="s">
        <v>61</v>
      </c>
      <c r="C27" s="284" t="s">
        <v>62</v>
      </c>
    </row>
    <row r="28" spans="1:3">
      <c r="A28" s="8" t="s">
        <v>159</v>
      </c>
      <c r="B28" s="8" t="s">
        <v>106</v>
      </c>
      <c r="C28" s="279" t="s">
        <v>267</v>
      </c>
    </row>
    <row r="29" spans="1:3">
      <c r="A29" s="8" t="s">
        <v>160</v>
      </c>
      <c r="B29" s="8" t="s">
        <v>107</v>
      </c>
      <c r="C29" s="279" t="s">
        <v>268</v>
      </c>
    </row>
    <row r="30" spans="1:3">
      <c r="A30" s="8" t="s">
        <v>63</v>
      </c>
      <c r="B30" s="8" t="s">
        <v>64</v>
      </c>
      <c r="C30" s="284" t="s">
        <v>65</v>
      </c>
    </row>
    <row r="31" spans="1:3">
      <c r="A31" s="8" t="s">
        <v>66</v>
      </c>
      <c r="B31" s="8" t="s">
        <v>67</v>
      </c>
      <c r="C31" s="284" t="s">
        <v>68</v>
      </c>
    </row>
    <row r="32" spans="1:3">
      <c r="A32" s="8" t="s">
        <v>69</v>
      </c>
      <c r="B32" s="8" t="s">
        <v>70</v>
      </c>
      <c r="C32" s="284" t="s">
        <v>71</v>
      </c>
    </row>
    <row r="33" spans="1:6">
      <c r="A33" s="8" t="s">
        <v>72</v>
      </c>
      <c r="B33" s="8" t="s">
        <v>73</v>
      </c>
      <c r="C33" s="284" t="s">
        <v>74</v>
      </c>
    </row>
    <row r="34" spans="1:6" ht="15.75">
      <c r="A34" s="8" t="s">
        <v>161</v>
      </c>
      <c r="B34" s="8" t="s">
        <v>109</v>
      </c>
      <c r="C34" s="277" t="s">
        <v>269</v>
      </c>
    </row>
    <row r="35" spans="1:6">
      <c r="A35" s="8" t="s">
        <v>75</v>
      </c>
      <c r="B35" s="8" t="s">
        <v>100</v>
      </c>
      <c r="C35" s="284" t="s">
        <v>77</v>
      </c>
    </row>
    <row r="36" spans="1:6">
      <c r="A36" s="8" t="s">
        <v>75</v>
      </c>
      <c r="B36" s="8" t="s">
        <v>76</v>
      </c>
      <c r="C36" s="284" t="s">
        <v>77</v>
      </c>
    </row>
    <row r="37" spans="1:6">
      <c r="A37" s="8" t="s">
        <v>78</v>
      </c>
      <c r="B37" s="8" t="s">
        <v>79</v>
      </c>
      <c r="C37" s="284" t="s">
        <v>80</v>
      </c>
    </row>
    <row r="38" spans="1:6">
      <c r="A38" s="8" t="s">
        <v>162</v>
      </c>
      <c r="B38" s="8" t="s">
        <v>99</v>
      </c>
      <c r="C38" s="278" t="s">
        <v>270</v>
      </c>
    </row>
    <row r="39" spans="1:6">
      <c r="A39" s="8" t="s">
        <v>81</v>
      </c>
      <c r="B39" s="8" t="s">
        <v>82</v>
      </c>
      <c r="C39" s="7" t="s">
        <v>83</v>
      </c>
    </row>
    <row r="40" spans="1:6">
      <c r="A40" s="8" t="s">
        <v>163</v>
      </c>
      <c r="B40" s="8" t="s">
        <v>108</v>
      </c>
      <c r="C40" s="283" t="s">
        <v>83</v>
      </c>
    </row>
    <row r="41" spans="1:6">
      <c r="A41" s="198" t="s">
        <v>273</v>
      </c>
      <c r="B41" s="8" t="s">
        <v>84</v>
      </c>
      <c r="C41" s="7" t="s">
        <v>85</v>
      </c>
    </row>
    <row r="42" spans="1:6">
      <c r="A42" s="8" t="s">
        <v>86</v>
      </c>
      <c r="B42" s="8" t="s">
        <v>87</v>
      </c>
      <c r="C42" s="7" t="s">
        <v>88</v>
      </c>
    </row>
    <row r="43" spans="1:6">
      <c r="A43" s="8" t="s">
        <v>95</v>
      </c>
      <c r="B43" s="8" t="s">
        <v>96</v>
      </c>
      <c r="C43" s="7" t="s">
        <v>97</v>
      </c>
    </row>
    <row r="44" spans="1:6">
      <c r="A44" s="8" t="s">
        <v>89</v>
      </c>
      <c r="B44" s="8" t="s">
        <v>90</v>
      </c>
      <c r="C44" s="7" t="s">
        <v>91</v>
      </c>
    </row>
    <row r="45" spans="1:6">
      <c r="A45" s="256" t="s">
        <v>171</v>
      </c>
      <c r="B45" s="8" t="s">
        <v>113</v>
      </c>
      <c r="C45" s="253" t="s">
        <v>172</v>
      </c>
      <c r="F45" s="257"/>
    </row>
    <row r="46" spans="1:6">
      <c r="A46" s="8" t="s">
        <v>92</v>
      </c>
      <c r="B46" s="8" t="s">
        <v>93</v>
      </c>
      <c r="C46" s="7" t="s">
        <v>94</v>
      </c>
    </row>
    <row r="47" spans="1:6">
      <c r="A47" s="8"/>
      <c r="B47" s="8"/>
      <c r="C47" s="7"/>
    </row>
    <row r="49" spans="3:3">
      <c r="C49" s="258"/>
    </row>
  </sheetData>
  <mergeCells count="1">
    <mergeCell ref="A2:C2"/>
  </mergeCells>
  <hyperlinks>
    <hyperlink ref="A8" r:id="rId1"/>
    <hyperlink ref="A7" r:id="rId2"/>
    <hyperlink ref="A41" r:id="rId3" display="mailto:remy.steinbrecher@orange.fr"/>
    <hyperlink ref="A11" r:id="rId4"/>
    <hyperlink ref="A22" r:id="rId5"/>
  </hyperlinks>
  <pageMargins left="0.7" right="0.7" top="0.75" bottom="0.75" header="0.3" footer="0.3"/>
  <pageSetup paperSize="9" orientation="portrait" horizontalDpi="4294967293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BRUT</vt:lpstr>
      <vt:lpstr>POULES  en NET</vt:lpstr>
      <vt:lpstr>Tableau Net</vt:lpstr>
      <vt:lpstr>POULES FEMININES</vt:lpstr>
      <vt:lpstr>Tableau Féminin</vt:lpstr>
      <vt:lpstr>SENIORS</vt:lpstr>
      <vt:lpstr>CARTE Score</vt:lpstr>
      <vt:lpstr>MAIL&amp;TEL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FC</cp:lastModifiedBy>
  <dcterms:created xsi:type="dcterms:W3CDTF">2022-03-31T06:54:02Z</dcterms:created>
  <dcterms:modified xsi:type="dcterms:W3CDTF">2022-10-31T12:59:22Z</dcterms:modified>
</cp:coreProperties>
</file>